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0770" windowHeight="7080" activeTab="7"/>
  </bookViews>
  <sheets>
    <sheet name="Pagina1" sheetId="8" r:id="rId1"/>
    <sheet name="Statistica" sheetId="7" r:id="rId2"/>
    <sheet name="AN I" sheetId="2" r:id="rId3"/>
    <sheet name="AN II" sheetId="12" r:id="rId4"/>
    <sheet name="AN III" sheetId="13" r:id="rId5"/>
    <sheet name="AN IV" sheetId="14" r:id="rId6"/>
    <sheet name="Licenta" sheetId="15" r:id="rId7"/>
    <sheet name="Competențe" sheetId="17" r:id="rId8"/>
    <sheet name="Nomenclatoare" sheetId="16" r:id="rId9"/>
  </sheets>
  <externalReferences>
    <externalReference r:id="rId10"/>
  </externalReferences>
  <definedNames>
    <definedName name="ciclul_de_studii">Nomenclatoare!$F$2:$F$5</definedName>
    <definedName name="Coordonator">Nomenclatoare!$J$2:$J$55</definedName>
    <definedName name="Decan">Nomenclatoare!$C$2:$C$7</definedName>
    <definedName name="Departament">Nomenclatoare!$D$2:$D$17</definedName>
    <definedName name="Director">Nomenclatoare!$E$2:$E$19</definedName>
    <definedName name="Domeniul">Nomenclatoare!$H$2:$H$31</definedName>
    <definedName name="Facultatea">Nomenclatoare!$A$2:$A$7</definedName>
    <definedName name="FACULTATEA_DE_INGINERIE">Nomenclatoare!$D$2:$D$6</definedName>
    <definedName name="Forma">Nomenclatoare!$G$2:$G$7</definedName>
    <definedName name="_xlnm.Print_Area" localSheetId="2">'AN I'!$B$2:$Q$75</definedName>
    <definedName name="_xlnm.Print_Area" localSheetId="3">'AN II'!$B$2:$Q$74</definedName>
    <definedName name="_xlnm.Print_Area" localSheetId="4">'AN III'!$B$2:$Q$74</definedName>
    <definedName name="_xlnm.Print_Area" localSheetId="5">'AN IV'!$B$2:$Q$75</definedName>
    <definedName name="_xlnm.Print_Area" localSheetId="6">Licenta!$B$2:$Q$32</definedName>
    <definedName name="_xlnm.Print_Area" localSheetId="0">Pagina1!$A$1:$J$56</definedName>
    <definedName name="_xlnm.Print_Area" localSheetId="1">Statistica!$A$1:$M$59</definedName>
    <definedName name="Programul_de_studii">Nomenclatoare!$I$2:$I$51</definedName>
  </definedNames>
  <calcPr calcId="144525"/>
</workbook>
</file>

<file path=xl/calcChain.xml><?xml version="1.0" encoding="utf-8"?>
<calcChain xmlns="http://schemas.openxmlformats.org/spreadsheetml/2006/main">
  <c r="H3" i="7" l="1"/>
  <c r="H24" i="17" l="1"/>
  <c r="A24" i="17"/>
  <c r="A3" i="17"/>
  <c r="S21" i="2" l="1"/>
  <c r="T21" i="2"/>
  <c r="U21" i="2"/>
  <c r="V21" i="2"/>
  <c r="W21" i="2"/>
  <c r="Y21" i="2"/>
  <c r="AA21" i="2"/>
  <c r="AD21" i="2"/>
  <c r="AG21" i="2" s="1"/>
  <c r="AE21" i="2"/>
  <c r="AP21" i="2"/>
  <c r="AR21" i="2"/>
  <c r="AS21" i="2"/>
  <c r="AV21" i="2"/>
  <c r="AW21" i="2"/>
  <c r="AX21" i="2"/>
  <c r="AB21" i="2"/>
  <c r="AH21" i="2" l="1"/>
  <c r="AF21" i="2"/>
  <c r="AQ21" i="2"/>
  <c r="AI21" i="2"/>
  <c r="Z21" i="2"/>
  <c r="H28" i="15"/>
  <c r="AV31" i="13" l="1"/>
  <c r="AW31" i="13"/>
  <c r="AX31" i="13"/>
  <c r="AV32" i="13"/>
  <c r="AW32" i="13"/>
  <c r="AX32" i="13"/>
  <c r="AV33" i="13"/>
  <c r="AW33" i="13"/>
  <c r="AX33" i="13"/>
  <c r="AV34" i="13"/>
  <c r="AW34" i="13"/>
  <c r="AX34" i="13"/>
  <c r="AV35" i="13"/>
  <c r="AW35" i="13"/>
  <c r="AX35" i="13"/>
  <c r="AV36" i="13"/>
  <c r="AW36" i="13"/>
  <c r="AX36" i="13"/>
  <c r="AV37" i="13"/>
  <c r="AW37" i="13"/>
  <c r="AX37" i="13"/>
  <c r="AV38" i="13"/>
  <c r="AW38" i="13"/>
  <c r="AX38" i="13"/>
  <c r="AV39" i="13"/>
  <c r="AW39" i="13"/>
  <c r="AX39" i="13"/>
  <c r="AV40" i="13"/>
  <c r="AW40" i="13"/>
  <c r="AX40" i="13"/>
  <c r="AV41" i="13"/>
  <c r="AW41" i="13"/>
  <c r="AX41" i="13"/>
  <c r="AV42" i="13"/>
  <c r="AW42" i="13"/>
  <c r="AX42" i="13"/>
  <c r="AX30" i="13"/>
  <c r="AW30" i="13"/>
  <c r="AW43" i="13" s="1"/>
  <c r="AV30" i="13"/>
  <c r="AV14" i="13"/>
  <c r="AW14" i="13"/>
  <c r="AX14" i="13"/>
  <c r="AV15" i="13"/>
  <c r="AW15" i="13"/>
  <c r="AX15" i="13"/>
  <c r="AV16" i="13"/>
  <c r="AW16" i="13"/>
  <c r="AX16" i="13"/>
  <c r="AV17" i="13"/>
  <c r="AW17" i="13"/>
  <c r="AX17" i="13"/>
  <c r="AV18" i="13"/>
  <c r="AW18" i="13"/>
  <c r="AX18" i="13"/>
  <c r="AV19" i="13"/>
  <c r="AW19" i="13"/>
  <c r="AX19" i="13"/>
  <c r="AV20" i="13"/>
  <c r="AW20" i="13"/>
  <c r="AX20" i="13"/>
  <c r="AV21" i="13"/>
  <c r="AW21" i="13"/>
  <c r="AX21" i="13"/>
  <c r="AV22" i="13"/>
  <c r="AW22" i="13"/>
  <c r="AX22" i="13"/>
  <c r="AV23" i="13"/>
  <c r="AW23" i="13"/>
  <c r="AX23" i="13"/>
  <c r="AV24" i="13"/>
  <c r="AW24" i="13"/>
  <c r="AX24" i="13"/>
  <c r="AV25" i="13"/>
  <c r="AW25" i="13"/>
  <c r="AX25" i="13"/>
  <c r="AV26" i="13"/>
  <c r="AW26" i="13"/>
  <c r="AX26" i="13"/>
  <c r="AX13" i="13"/>
  <c r="AW13" i="13"/>
  <c r="AV13" i="13"/>
  <c r="AU31" i="12"/>
  <c r="AV31" i="12"/>
  <c r="AW31" i="12"/>
  <c r="AU32" i="12"/>
  <c r="AV32" i="12"/>
  <c r="AW32" i="12"/>
  <c r="AU33" i="12"/>
  <c r="AV33" i="12"/>
  <c r="AW33" i="12"/>
  <c r="AU34" i="12"/>
  <c r="AV34" i="12"/>
  <c r="AW34" i="12"/>
  <c r="AU35" i="12"/>
  <c r="AV35" i="12"/>
  <c r="AW35" i="12"/>
  <c r="AU36" i="12"/>
  <c r="AV36" i="12"/>
  <c r="AW36" i="12"/>
  <c r="AU37" i="12"/>
  <c r="AV37" i="12"/>
  <c r="AW37" i="12"/>
  <c r="AU38" i="12"/>
  <c r="AV38" i="12"/>
  <c r="AW38" i="12"/>
  <c r="AU39" i="12"/>
  <c r="AV39" i="12"/>
  <c r="AW39" i="12"/>
  <c r="AU40" i="12"/>
  <c r="AV40" i="12"/>
  <c r="AW40" i="12"/>
  <c r="AU41" i="12"/>
  <c r="AV41" i="12"/>
  <c r="AW41" i="12"/>
  <c r="AU42" i="12"/>
  <c r="AV42" i="12"/>
  <c r="AW42" i="12"/>
  <c r="AW30" i="12"/>
  <c r="AV30" i="12"/>
  <c r="AU30" i="12"/>
  <c r="AU15" i="12"/>
  <c r="AV15" i="12"/>
  <c r="AW15" i="12"/>
  <c r="AU16" i="12"/>
  <c r="AV16" i="12"/>
  <c r="AW16" i="12"/>
  <c r="AU17" i="12"/>
  <c r="AV17" i="12"/>
  <c r="AW17" i="12"/>
  <c r="AU18" i="12"/>
  <c r="AV18" i="12"/>
  <c r="AW18" i="12"/>
  <c r="AU19" i="12"/>
  <c r="AV19" i="12"/>
  <c r="AW19" i="12"/>
  <c r="AU20" i="12"/>
  <c r="AV20" i="12"/>
  <c r="AW20" i="12"/>
  <c r="AU21" i="12"/>
  <c r="AV21" i="12"/>
  <c r="AW21" i="12"/>
  <c r="AU22" i="12"/>
  <c r="AV22" i="12"/>
  <c r="AW22" i="12"/>
  <c r="AU23" i="12"/>
  <c r="AV23" i="12"/>
  <c r="AW23" i="12"/>
  <c r="AU24" i="12"/>
  <c r="AV24" i="12"/>
  <c r="AW24" i="12"/>
  <c r="AU25" i="12"/>
  <c r="AV25" i="12"/>
  <c r="AW25" i="12"/>
  <c r="AU26" i="12"/>
  <c r="AV26" i="12"/>
  <c r="AW26" i="12"/>
  <c r="AW14" i="12"/>
  <c r="AV14" i="12"/>
  <c r="AU14" i="12"/>
  <c r="AV32" i="2"/>
  <c r="AW32" i="2"/>
  <c r="AX32" i="2"/>
  <c r="AV33" i="2"/>
  <c r="AW33" i="2"/>
  <c r="AX33" i="2"/>
  <c r="AV34" i="2"/>
  <c r="AW34" i="2"/>
  <c r="AX34" i="2"/>
  <c r="AV35" i="2"/>
  <c r="AW35" i="2"/>
  <c r="AX35" i="2"/>
  <c r="AV36" i="2"/>
  <c r="AW36" i="2"/>
  <c r="AX36" i="2"/>
  <c r="AV37" i="2"/>
  <c r="AW37" i="2"/>
  <c r="AX37" i="2"/>
  <c r="AV38" i="2"/>
  <c r="AW38" i="2"/>
  <c r="AX38" i="2"/>
  <c r="AV39" i="2"/>
  <c r="AW39" i="2"/>
  <c r="AX39" i="2"/>
  <c r="AV40" i="2"/>
  <c r="AW40" i="2"/>
  <c r="AX40" i="2"/>
  <c r="AV41" i="2"/>
  <c r="AW41" i="2"/>
  <c r="AX41" i="2"/>
  <c r="AV42" i="2"/>
  <c r="AW42" i="2"/>
  <c r="AX42" i="2"/>
  <c r="AV43" i="2"/>
  <c r="AW43" i="2"/>
  <c r="AX43" i="2"/>
  <c r="AX31" i="2"/>
  <c r="AW31" i="2"/>
  <c r="AV31" i="2"/>
  <c r="AV15" i="2"/>
  <c r="AW15" i="2"/>
  <c r="AX15" i="2"/>
  <c r="AV16" i="2"/>
  <c r="AW16" i="2"/>
  <c r="AX16" i="2"/>
  <c r="AV17" i="2"/>
  <c r="AW17" i="2"/>
  <c r="AX17" i="2"/>
  <c r="AV18" i="2"/>
  <c r="AW18" i="2"/>
  <c r="AX18" i="2"/>
  <c r="AV19" i="2"/>
  <c r="AW19" i="2"/>
  <c r="AX19" i="2"/>
  <c r="AV20" i="2"/>
  <c r="AW20" i="2"/>
  <c r="AX20" i="2"/>
  <c r="AV22" i="2"/>
  <c r="AW22" i="2"/>
  <c r="AX22" i="2"/>
  <c r="AV23" i="2"/>
  <c r="AW23" i="2"/>
  <c r="AX23" i="2"/>
  <c r="AV24" i="2"/>
  <c r="AW24" i="2"/>
  <c r="AX24" i="2"/>
  <c r="AV25" i="2"/>
  <c r="AW25" i="2"/>
  <c r="AX25" i="2"/>
  <c r="AV26" i="2"/>
  <c r="AW26" i="2"/>
  <c r="AX26" i="2"/>
  <c r="AV27" i="2"/>
  <c r="AW27" i="2"/>
  <c r="AX27" i="2"/>
  <c r="AX14" i="2"/>
  <c r="AW14" i="2"/>
  <c r="AV14" i="2"/>
  <c r="AX43" i="13" l="1"/>
  <c r="AV43" i="13"/>
  <c r="AV27" i="12"/>
  <c r="AW44" i="2"/>
  <c r="AX44" i="2"/>
  <c r="AU27" i="12"/>
  <c r="AV44" i="2"/>
  <c r="AV27" i="13"/>
  <c r="AV45" i="13" s="1"/>
  <c r="AX27" i="13"/>
  <c r="AX45" i="13" s="1"/>
  <c r="AW27" i="13"/>
  <c r="AW45" i="13" s="1"/>
  <c r="AV43" i="12"/>
  <c r="AW43" i="12"/>
  <c r="AU43" i="12"/>
  <c r="AU45" i="12" s="1"/>
  <c r="AW27" i="12"/>
  <c r="AV45" i="12"/>
  <c r="AX28" i="2"/>
  <c r="AV28" i="2"/>
  <c r="AV46" i="2" s="1"/>
  <c r="AW28" i="2"/>
  <c r="AW46" i="2" l="1"/>
  <c r="AX46" i="2"/>
  <c r="AW45" i="12"/>
  <c r="H58" i="7" l="1"/>
  <c r="M8" i="15"/>
  <c r="I26" i="15"/>
  <c r="E28" i="15"/>
  <c r="E26" i="15"/>
  <c r="B28" i="15"/>
  <c r="B26" i="15"/>
  <c r="E72" i="14"/>
  <c r="M73" i="14"/>
  <c r="I72" i="14"/>
  <c r="E70" i="14"/>
  <c r="B72" i="14"/>
  <c r="K70" i="14"/>
  <c r="B70" i="14"/>
  <c r="E72" i="13"/>
  <c r="M73" i="13"/>
  <c r="I72" i="13"/>
  <c r="E70" i="13"/>
  <c r="B72" i="13"/>
  <c r="K70" i="13"/>
  <c r="B70" i="13"/>
  <c r="E72" i="12"/>
  <c r="M73" i="12"/>
  <c r="J72" i="12"/>
  <c r="E70" i="12"/>
  <c r="B72" i="12"/>
  <c r="K70" i="12"/>
  <c r="B70" i="12"/>
  <c r="I73" i="2"/>
  <c r="J71" i="2"/>
  <c r="B73" i="2"/>
  <c r="B71" i="2"/>
  <c r="B7" i="14"/>
  <c r="B6" i="14"/>
  <c r="B7" i="13"/>
  <c r="B6" i="13"/>
  <c r="B7" i="12"/>
  <c r="B6" i="12"/>
  <c r="B7" i="2"/>
  <c r="B6" i="2"/>
  <c r="A12" i="7"/>
  <c r="D4" i="7"/>
  <c r="B11" i="15" l="1"/>
  <c r="A9" i="17"/>
  <c r="B12" i="15"/>
  <c r="A10" i="17"/>
  <c r="Y19" i="13"/>
  <c r="AE19" i="13"/>
  <c r="Z19" i="13" s="1"/>
  <c r="M74" i="2"/>
  <c r="E71" i="2"/>
  <c r="K59" i="7"/>
  <c r="K56" i="7"/>
  <c r="F57" i="7"/>
  <c r="A56" i="7"/>
  <c r="Y34" i="14"/>
  <c r="Y35" i="14"/>
  <c r="Y36" i="14"/>
  <c r="Y37" i="14"/>
  <c r="AE37" i="13"/>
  <c r="AE38" i="13"/>
  <c r="Y39" i="13"/>
  <c r="AE39" i="13"/>
  <c r="AE40" i="13"/>
  <c r="AE21" i="13"/>
  <c r="AE22" i="13"/>
  <c r="M23" i="13"/>
  <c r="AE23" i="13"/>
  <c r="N23" i="13" s="1"/>
  <c r="Z23" i="13" s="1"/>
  <c r="M24" i="13"/>
  <c r="O24" i="13" s="1"/>
  <c r="AE24" i="13"/>
  <c r="N24" i="13" s="1"/>
  <c r="Y39" i="12"/>
  <c r="AE39" i="12"/>
  <c r="M40" i="12"/>
  <c r="AE40" i="12"/>
  <c r="N40" i="12" s="1"/>
  <c r="AE33" i="14"/>
  <c r="AE38" i="14"/>
  <c r="B4" i="14"/>
  <c r="B6" i="15" s="1"/>
  <c r="AC23" i="15"/>
  <c r="T23" i="15"/>
  <c r="AR21" i="15"/>
  <c r="AQ21" i="15"/>
  <c r="AP21" i="15"/>
  <c r="AD21" i="15"/>
  <c r="AC21" i="15"/>
  <c r="AO21" i="15" s="1"/>
  <c r="AA21" i="15"/>
  <c r="Z21" i="15"/>
  <c r="Y21" i="15"/>
  <c r="X21" i="15"/>
  <c r="V21" i="15"/>
  <c r="U21" i="15"/>
  <c r="T21" i="15"/>
  <c r="S21" i="15"/>
  <c r="R21" i="15"/>
  <c r="AR20" i="15"/>
  <c r="AQ20" i="15"/>
  <c r="AP20" i="15"/>
  <c r="AD20" i="15"/>
  <c r="AC20" i="15"/>
  <c r="AO20" i="15" s="1"/>
  <c r="AA20" i="15"/>
  <c r="Z20" i="15"/>
  <c r="Y20" i="15"/>
  <c r="X20" i="15"/>
  <c r="V20" i="15"/>
  <c r="U20" i="15"/>
  <c r="T20" i="15"/>
  <c r="S20" i="15"/>
  <c r="R20" i="15"/>
  <c r="AR19" i="15"/>
  <c r="AQ19" i="15"/>
  <c r="AP19" i="15"/>
  <c r="AD19" i="15"/>
  <c r="AD22" i="15" s="1"/>
  <c r="AC19" i="15"/>
  <c r="AH19" i="15" s="1"/>
  <c r="AA19" i="15"/>
  <c r="Z19" i="15"/>
  <c r="Y19" i="15"/>
  <c r="X19" i="15"/>
  <c r="V19" i="15"/>
  <c r="U19" i="15"/>
  <c r="T19" i="15"/>
  <c r="S19" i="15"/>
  <c r="R19" i="15"/>
  <c r="B3" i="15"/>
  <c r="B4" i="13"/>
  <c r="B4" i="12"/>
  <c r="M4" i="2"/>
  <c r="M4" i="12"/>
  <c r="M4" i="13"/>
  <c r="M4" i="14"/>
  <c r="E73" i="2"/>
  <c r="S33" i="14"/>
  <c r="T33" i="14"/>
  <c r="U33" i="14"/>
  <c r="V33" i="14"/>
  <c r="W33" i="14"/>
  <c r="AD33" i="14"/>
  <c r="AG33" i="14" s="1"/>
  <c r="AQ33" i="14"/>
  <c r="AS33" i="14"/>
  <c r="S34" i="14"/>
  <c r="T34" i="14"/>
  <c r="U34" i="14"/>
  <c r="V34" i="14"/>
  <c r="W34" i="14"/>
  <c r="AE34" i="14"/>
  <c r="Z34" i="14" s="1"/>
  <c r="AD34" i="14"/>
  <c r="AS34" i="14"/>
  <c r="S17" i="14"/>
  <c r="T17" i="14"/>
  <c r="U17" i="14"/>
  <c r="V17" i="14"/>
  <c r="W17" i="14"/>
  <c r="Y17" i="14"/>
  <c r="AE17" i="14"/>
  <c r="AD17" i="14"/>
  <c r="AF17" i="14" s="1"/>
  <c r="AG17" i="14"/>
  <c r="AQ17" i="14"/>
  <c r="AS17" i="14"/>
  <c r="S18" i="14"/>
  <c r="T18" i="14"/>
  <c r="U18" i="14"/>
  <c r="V18" i="14"/>
  <c r="W18" i="14"/>
  <c r="Y18" i="14"/>
  <c r="AE18" i="14"/>
  <c r="AD18" i="14"/>
  <c r="AF18" i="14" s="1"/>
  <c r="AR18" i="14"/>
  <c r="AS18" i="14"/>
  <c r="S33" i="13"/>
  <c r="T33" i="13"/>
  <c r="U33" i="13"/>
  <c r="V33" i="13"/>
  <c r="W33" i="13"/>
  <c r="Y33" i="13"/>
  <c r="AE33" i="13"/>
  <c r="AQ33" i="13"/>
  <c r="AD33" i="13"/>
  <c r="AF33" i="13" s="1"/>
  <c r="AS33" i="13"/>
  <c r="S34" i="13"/>
  <c r="T34" i="13"/>
  <c r="U34" i="13"/>
  <c r="V34" i="13"/>
  <c r="W34" i="13"/>
  <c r="Y34" i="13"/>
  <c r="AE34" i="13"/>
  <c r="Z34" i="13"/>
  <c r="AD34" i="13"/>
  <c r="AF34" i="13" s="1"/>
  <c r="AR34" i="13"/>
  <c r="AS34" i="13"/>
  <c r="S17" i="13"/>
  <c r="T17" i="13"/>
  <c r="U17" i="13"/>
  <c r="V17" i="13"/>
  <c r="W17" i="13"/>
  <c r="Y17" i="13"/>
  <c r="AE17" i="13"/>
  <c r="Z17" i="13"/>
  <c r="AD17" i="13"/>
  <c r="AG17" i="13" s="1"/>
  <c r="AS17" i="13"/>
  <c r="S18" i="13"/>
  <c r="T18" i="13"/>
  <c r="U18" i="13"/>
  <c r="V18" i="13"/>
  <c r="W18" i="13"/>
  <c r="Y18" i="13"/>
  <c r="AE18" i="13"/>
  <c r="AD18" i="13"/>
  <c r="AG18" i="13"/>
  <c r="AR18" i="13"/>
  <c r="AS18" i="13"/>
  <c r="S33" i="12"/>
  <c r="T33" i="12"/>
  <c r="U33" i="12"/>
  <c r="V33" i="12"/>
  <c r="W33" i="12"/>
  <c r="Y33" i="12"/>
  <c r="AE33" i="12"/>
  <c r="AD33" i="12"/>
  <c r="AG33" i="12" s="1"/>
  <c r="AR33" i="12"/>
  <c r="AS33" i="12"/>
  <c r="S34" i="12"/>
  <c r="T34" i="12"/>
  <c r="U34" i="12"/>
  <c r="V34" i="12"/>
  <c r="W34" i="12"/>
  <c r="Y34" i="12"/>
  <c r="AE34" i="12"/>
  <c r="Z34" i="12" s="1"/>
  <c r="AD34" i="12"/>
  <c r="AF34" i="12" s="1"/>
  <c r="AR34" i="12"/>
  <c r="AS34" i="12"/>
  <c r="S20" i="12"/>
  <c r="T20" i="12"/>
  <c r="U20" i="12"/>
  <c r="V20" i="12"/>
  <c r="W20" i="12"/>
  <c r="Y20" i="12"/>
  <c r="AE20" i="12"/>
  <c r="AD20" i="12"/>
  <c r="AH20" i="12" s="1"/>
  <c r="AQ20" i="12"/>
  <c r="AS20" i="12"/>
  <c r="S21" i="12"/>
  <c r="T21" i="12"/>
  <c r="U21" i="12"/>
  <c r="V21" i="12"/>
  <c r="W21" i="12"/>
  <c r="Y21" i="12"/>
  <c r="AE21" i="12"/>
  <c r="AD21" i="12"/>
  <c r="AR21" i="12"/>
  <c r="AS21" i="12"/>
  <c r="A58" i="7"/>
  <c r="F59" i="7"/>
  <c r="Y36" i="2"/>
  <c r="AE36" i="2"/>
  <c r="Y37" i="2"/>
  <c r="AE37" i="2"/>
  <c r="Z37" i="2"/>
  <c r="Y22" i="2"/>
  <c r="AE22" i="2"/>
  <c r="AE23" i="2"/>
  <c r="S36" i="2"/>
  <c r="T36" i="2"/>
  <c r="U36" i="2"/>
  <c r="V36" i="2"/>
  <c r="W36" i="2"/>
  <c r="AD36" i="2"/>
  <c r="AG36" i="2" s="1"/>
  <c r="AP36" i="2"/>
  <c r="AR36" i="2"/>
  <c r="AS36" i="2"/>
  <c r="S37" i="2"/>
  <c r="T37" i="2"/>
  <c r="U37" i="2"/>
  <c r="V37" i="2"/>
  <c r="W37" i="2"/>
  <c r="AD37" i="2"/>
  <c r="AI37" i="2" s="1"/>
  <c r="AR37" i="2"/>
  <c r="AS37" i="2"/>
  <c r="S22" i="2"/>
  <c r="T22" i="2"/>
  <c r="U22" i="2"/>
  <c r="V22" i="2"/>
  <c r="W22" i="2"/>
  <c r="AD22" i="2"/>
  <c r="AH22" i="2" s="1"/>
  <c r="AR22" i="2"/>
  <c r="AS22" i="2"/>
  <c r="S23" i="2"/>
  <c r="T23" i="2"/>
  <c r="U23" i="2"/>
  <c r="V23" i="2"/>
  <c r="W23" i="2"/>
  <c r="Y23" i="2"/>
  <c r="AD23" i="2"/>
  <c r="AF23" i="2" s="1"/>
  <c r="D6" i="7"/>
  <c r="D5" i="7"/>
  <c r="T22" i="12"/>
  <c r="Y15" i="2"/>
  <c r="Y16" i="2"/>
  <c r="Y17" i="2"/>
  <c r="Y19" i="2"/>
  <c r="Y20" i="2"/>
  <c r="Y24" i="2"/>
  <c r="Y25" i="2"/>
  <c r="Y26" i="2"/>
  <c r="M27" i="2"/>
  <c r="Y27" i="2" s="1"/>
  <c r="Y43" i="2"/>
  <c r="Y31" i="2"/>
  <c r="Y32" i="2"/>
  <c r="Y33" i="2"/>
  <c r="Y35" i="2"/>
  <c r="Y38" i="2"/>
  <c r="Y39" i="2"/>
  <c r="Y40" i="2"/>
  <c r="Y41" i="2"/>
  <c r="Y42" i="2"/>
  <c r="Y15" i="12"/>
  <c r="Y16" i="12"/>
  <c r="Y17" i="12"/>
  <c r="Y18" i="12"/>
  <c r="Y19" i="12"/>
  <c r="Y22" i="12"/>
  <c r="Y23" i="12"/>
  <c r="M24" i="12"/>
  <c r="Y24" i="12" s="1"/>
  <c r="M25" i="12"/>
  <c r="Y25" i="12" s="1"/>
  <c r="Y30" i="12"/>
  <c r="Y31" i="12"/>
  <c r="Y35" i="12"/>
  <c r="Y36" i="12"/>
  <c r="Y37" i="12"/>
  <c r="Y38" i="12"/>
  <c r="Y40" i="12"/>
  <c r="M41" i="12"/>
  <c r="Y41" i="12" s="1"/>
  <c r="Y14" i="13"/>
  <c r="Y16" i="13"/>
  <c r="Y20" i="13"/>
  <c r="Y21" i="13"/>
  <c r="Y22" i="13"/>
  <c r="M25" i="13"/>
  <c r="O25" i="13" s="1"/>
  <c r="Y25" i="13"/>
  <c r="M26" i="13"/>
  <c r="Y26" i="13"/>
  <c r="Y30" i="13"/>
  <c r="Y32" i="13"/>
  <c r="Y35" i="13"/>
  <c r="Y36" i="13"/>
  <c r="Y37" i="13"/>
  <c r="Y38" i="13"/>
  <c r="Y40" i="13"/>
  <c r="Y41" i="13"/>
  <c r="Y42" i="13"/>
  <c r="Y14" i="14"/>
  <c r="Y15" i="14"/>
  <c r="Y16" i="14"/>
  <c r="Y19" i="14"/>
  <c r="Y20" i="14"/>
  <c r="Y21" i="14"/>
  <c r="M22" i="14"/>
  <c r="Y22" i="14" s="1"/>
  <c r="M23" i="14"/>
  <c r="Y23" i="14" s="1"/>
  <c r="M24" i="14"/>
  <c r="Y24" i="14" s="1"/>
  <c r="M25" i="14"/>
  <c r="Y25" i="14" s="1"/>
  <c r="M26" i="14"/>
  <c r="Y26" i="14" s="1"/>
  <c r="Y31" i="14"/>
  <c r="Y32" i="14"/>
  <c r="Y38" i="14"/>
  <c r="Y39" i="14"/>
  <c r="Y40" i="14"/>
  <c r="Y41" i="14"/>
  <c r="Y42" i="14"/>
  <c r="AE14" i="2"/>
  <c r="Z14" i="2" s="1"/>
  <c r="AE15" i="2"/>
  <c r="AB15" i="2" s="1"/>
  <c r="AE16" i="2"/>
  <c r="AE17" i="2"/>
  <c r="AE18" i="2"/>
  <c r="AE19" i="2"/>
  <c r="AE20" i="2"/>
  <c r="AE24" i="2"/>
  <c r="AE25" i="2"/>
  <c r="Z25" i="2"/>
  <c r="AE26" i="2"/>
  <c r="AE27" i="2"/>
  <c r="N27" i="2" s="1"/>
  <c r="Z27" i="2" s="1"/>
  <c r="Z43" i="2"/>
  <c r="AE31" i="2"/>
  <c r="Z31" i="2" s="1"/>
  <c r="AE32" i="2"/>
  <c r="AE33" i="2"/>
  <c r="AE34" i="2"/>
  <c r="Z34" i="2" s="1"/>
  <c r="AE35" i="2"/>
  <c r="AE38" i="2"/>
  <c r="AE39" i="2"/>
  <c r="AE40" i="2"/>
  <c r="Z40" i="2"/>
  <c r="AE41" i="2"/>
  <c r="Z41" i="2"/>
  <c r="AE42" i="2"/>
  <c r="Z42" i="12"/>
  <c r="AE30" i="12"/>
  <c r="AE31" i="12"/>
  <c r="Z31" i="12" s="1"/>
  <c r="AE32" i="12"/>
  <c r="Z32" i="12" s="1"/>
  <c r="AE35" i="12"/>
  <c r="Z35" i="12" s="1"/>
  <c r="AE36" i="12"/>
  <c r="Z36" i="12" s="1"/>
  <c r="AE37" i="12"/>
  <c r="AE38" i="12"/>
  <c r="Z40" i="12"/>
  <c r="AE41" i="12"/>
  <c r="N41" i="12" s="1"/>
  <c r="Z41" i="12" s="1"/>
  <c r="AE14" i="12"/>
  <c r="AE15" i="12"/>
  <c r="AE16" i="12"/>
  <c r="AE17" i="12"/>
  <c r="AE18" i="12"/>
  <c r="AE19" i="12"/>
  <c r="AE22" i="12"/>
  <c r="AE23" i="12"/>
  <c r="Z23" i="12"/>
  <c r="AE24" i="12"/>
  <c r="N24" i="12" s="1"/>
  <c r="Z24" i="12" s="1"/>
  <c r="AE25" i="12"/>
  <c r="N25" i="12" s="1"/>
  <c r="Z25" i="12" s="1"/>
  <c r="Z42" i="13"/>
  <c r="AE30" i="13"/>
  <c r="AE31" i="13"/>
  <c r="AE32" i="13"/>
  <c r="AE35" i="13"/>
  <c r="AE36" i="13"/>
  <c r="Z37" i="13"/>
  <c r="AE41" i="13"/>
  <c r="AE14" i="13"/>
  <c r="AE15" i="13"/>
  <c r="Z15" i="13" s="1"/>
  <c r="AE16" i="13"/>
  <c r="AE20" i="13"/>
  <c r="Z21" i="13"/>
  <c r="AE25" i="13"/>
  <c r="N25" i="13"/>
  <c r="Z25" i="13" s="1"/>
  <c r="AE26" i="13"/>
  <c r="N26" i="13"/>
  <c r="Z42" i="14"/>
  <c r="AE30" i="14"/>
  <c r="AE31" i="14"/>
  <c r="AE32" i="14"/>
  <c r="Z32" i="14" s="1"/>
  <c r="AE35" i="14"/>
  <c r="AE36" i="14"/>
  <c r="AE37" i="14"/>
  <c r="AE39" i="14"/>
  <c r="AE40" i="14"/>
  <c r="AE41" i="14"/>
  <c r="Z41" i="14" s="1"/>
  <c r="AE14" i="14"/>
  <c r="Z14" i="14" s="1"/>
  <c r="AE15" i="14"/>
  <c r="AE16" i="14"/>
  <c r="AE19" i="14"/>
  <c r="AE20" i="14"/>
  <c r="AE21" i="14"/>
  <c r="AE22" i="14"/>
  <c r="N22" i="14" s="1"/>
  <c r="Z22" i="14"/>
  <c r="AE23" i="14"/>
  <c r="N23" i="14" s="1"/>
  <c r="AE24" i="14"/>
  <c r="N24" i="14" s="1"/>
  <c r="AE25" i="14"/>
  <c r="N25" i="14" s="1"/>
  <c r="Z25" i="14" s="1"/>
  <c r="AE26" i="14"/>
  <c r="N26" i="14" s="1"/>
  <c r="I47" i="7"/>
  <c r="AQ42" i="13"/>
  <c r="AQ31" i="13"/>
  <c r="AQ37" i="13"/>
  <c r="AQ38" i="13"/>
  <c r="AQ40" i="13"/>
  <c r="AQ41" i="13"/>
  <c r="AQ21" i="13"/>
  <c r="AQ22" i="13"/>
  <c r="AQ23" i="13"/>
  <c r="AQ24" i="13"/>
  <c r="AQ25" i="13"/>
  <c r="AQ26" i="13"/>
  <c r="AR42" i="13"/>
  <c r="AR35" i="13"/>
  <c r="AR36" i="13"/>
  <c r="AR37" i="13"/>
  <c r="AR38" i="13"/>
  <c r="AR39" i="13"/>
  <c r="AR40" i="13"/>
  <c r="AR41" i="13"/>
  <c r="AR14" i="13"/>
  <c r="AR15" i="13"/>
  <c r="AR16" i="13"/>
  <c r="AR19" i="13"/>
  <c r="AR20" i="13"/>
  <c r="AR21" i="13"/>
  <c r="AR22" i="13"/>
  <c r="AR23" i="13"/>
  <c r="AR24" i="13"/>
  <c r="AR25" i="13"/>
  <c r="AR26" i="13"/>
  <c r="AQ24" i="2"/>
  <c r="AQ25" i="2"/>
  <c r="AQ26" i="2"/>
  <c r="AQ27" i="2"/>
  <c r="AQ43" i="2"/>
  <c r="AQ38" i="2"/>
  <c r="AB40" i="2"/>
  <c r="AQ40" i="2"/>
  <c r="AQ41" i="2"/>
  <c r="AQ42" i="2"/>
  <c r="AR14" i="2"/>
  <c r="AR15" i="2"/>
  <c r="AR16" i="2"/>
  <c r="AR17" i="2"/>
  <c r="AR18" i="2"/>
  <c r="AR19" i="2"/>
  <c r="AR20" i="2"/>
  <c r="AR25" i="2"/>
  <c r="AR26" i="2"/>
  <c r="AR27" i="2"/>
  <c r="AR43" i="2"/>
  <c r="AR31" i="2"/>
  <c r="AR32" i="2"/>
  <c r="AR33" i="2"/>
  <c r="AR34" i="2"/>
  <c r="AR35" i="2"/>
  <c r="AR39" i="2"/>
  <c r="AR40" i="2"/>
  <c r="AR41" i="2"/>
  <c r="AR42" i="2"/>
  <c r="AQ36" i="12"/>
  <c r="AQ40" i="12"/>
  <c r="AQ41" i="12"/>
  <c r="AQ23" i="12"/>
  <c r="AQ24" i="12"/>
  <c r="AQ25" i="12"/>
  <c r="AR42" i="12"/>
  <c r="AR30" i="12"/>
  <c r="AR31" i="12"/>
  <c r="AR32" i="12"/>
  <c r="AR35" i="12"/>
  <c r="AR37" i="12"/>
  <c r="AR38" i="12"/>
  <c r="AR39" i="12"/>
  <c r="AR40" i="12"/>
  <c r="AR41" i="12"/>
  <c r="AR14" i="12"/>
  <c r="AR15" i="12"/>
  <c r="AR16" i="12"/>
  <c r="AR17" i="12"/>
  <c r="AR18" i="12"/>
  <c r="AR22" i="12"/>
  <c r="AR23" i="12"/>
  <c r="AR24" i="12"/>
  <c r="AR25" i="12"/>
  <c r="AQ30" i="14"/>
  <c r="AQ32" i="14"/>
  <c r="AQ39" i="14"/>
  <c r="AQ40" i="14"/>
  <c r="AQ41" i="14"/>
  <c r="AQ22" i="14"/>
  <c r="AQ23" i="14"/>
  <c r="AQ24" i="14"/>
  <c r="AQ25" i="14"/>
  <c r="AQ26" i="14"/>
  <c r="AR42" i="14"/>
  <c r="AR31" i="14"/>
  <c r="AR35" i="14"/>
  <c r="AR36" i="14"/>
  <c r="AR37" i="14"/>
  <c r="AR38" i="14"/>
  <c r="AR39" i="14"/>
  <c r="AR40" i="14"/>
  <c r="AR41" i="14"/>
  <c r="AR15" i="14"/>
  <c r="AR19" i="14"/>
  <c r="AR21" i="14"/>
  <c r="AR22" i="14"/>
  <c r="AR23" i="14"/>
  <c r="AR24" i="14"/>
  <c r="AR25" i="14"/>
  <c r="AR26" i="14"/>
  <c r="T30" i="14"/>
  <c r="T31" i="14"/>
  <c r="T32" i="14"/>
  <c r="T35" i="14"/>
  <c r="T36" i="14"/>
  <c r="T37" i="14"/>
  <c r="T38" i="14"/>
  <c r="T39" i="14"/>
  <c r="T40" i="14"/>
  <c r="T41" i="14"/>
  <c r="T42" i="14"/>
  <c r="U30" i="14"/>
  <c r="U31" i="14"/>
  <c r="U32" i="14"/>
  <c r="U35" i="14"/>
  <c r="U36" i="14"/>
  <c r="U37" i="14"/>
  <c r="U38" i="14"/>
  <c r="U39" i="14"/>
  <c r="U40" i="14"/>
  <c r="U41" i="14"/>
  <c r="U42" i="14"/>
  <c r="V30" i="14"/>
  <c r="V31" i="14"/>
  <c r="V32" i="14"/>
  <c r="V35" i="14"/>
  <c r="V36" i="14"/>
  <c r="V37" i="14"/>
  <c r="V38" i="14"/>
  <c r="V39" i="14"/>
  <c r="V40" i="14"/>
  <c r="V41" i="14"/>
  <c r="V42" i="14"/>
  <c r="W30" i="14"/>
  <c r="W31" i="14"/>
  <c r="W32" i="14"/>
  <c r="W35" i="14"/>
  <c r="W36" i="14"/>
  <c r="W37" i="14"/>
  <c r="W38" i="14"/>
  <c r="W39" i="14"/>
  <c r="W40" i="14"/>
  <c r="W41" i="14"/>
  <c r="W42" i="14"/>
  <c r="T30" i="13"/>
  <c r="T31" i="13"/>
  <c r="T32" i="13"/>
  <c r="T35" i="13"/>
  <c r="T36" i="13"/>
  <c r="T37" i="13"/>
  <c r="T38" i="13"/>
  <c r="T39" i="13"/>
  <c r="T40" i="13"/>
  <c r="T41" i="13"/>
  <c r="T42" i="13"/>
  <c r="U30" i="13"/>
  <c r="U31" i="13"/>
  <c r="U32" i="13"/>
  <c r="U35" i="13"/>
  <c r="U36" i="13"/>
  <c r="U37" i="13"/>
  <c r="U38" i="13"/>
  <c r="U39" i="13"/>
  <c r="U40" i="13"/>
  <c r="U41" i="13"/>
  <c r="U42" i="13"/>
  <c r="V30" i="13"/>
  <c r="V31" i="13"/>
  <c r="V32" i="13"/>
  <c r="V35" i="13"/>
  <c r="V36" i="13"/>
  <c r="V37" i="13"/>
  <c r="V38" i="13"/>
  <c r="V39" i="13"/>
  <c r="V40" i="13"/>
  <c r="V41" i="13"/>
  <c r="V42" i="13"/>
  <c r="W30" i="13"/>
  <c r="W31" i="13"/>
  <c r="W32" i="13"/>
  <c r="W35" i="13"/>
  <c r="W36" i="13"/>
  <c r="W37" i="13"/>
  <c r="W38" i="13"/>
  <c r="W39" i="13"/>
  <c r="W40" i="13"/>
  <c r="W41" i="13"/>
  <c r="W42" i="13"/>
  <c r="T30" i="12"/>
  <c r="T43" i="12" s="1"/>
  <c r="T31" i="12"/>
  <c r="T32" i="12"/>
  <c r="T35" i="12"/>
  <c r="T36" i="12"/>
  <c r="T37" i="12"/>
  <c r="T38" i="12"/>
  <c r="T39" i="12"/>
  <c r="T40" i="12"/>
  <c r="T41" i="12"/>
  <c r="T42" i="12"/>
  <c r="U30" i="12"/>
  <c r="U31" i="12"/>
  <c r="U32" i="12"/>
  <c r="U40" i="12"/>
  <c r="U39" i="12"/>
  <c r="U35" i="12"/>
  <c r="U36" i="12"/>
  <c r="U37" i="12"/>
  <c r="U38" i="12"/>
  <c r="U41" i="12"/>
  <c r="U42" i="12"/>
  <c r="V30" i="12"/>
  <c r="V31" i="12"/>
  <c r="V32" i="12"/>
  <c r="V39" i="12"/>
  <c r="V40" i="12"/>
  <c r="V23" i="12"/>
  <c r="V24" i="12"/>
  <c r="V35" i="12"/>
  <c r="V36" i="12"/>
  <c r="V37" i="12"/>
  <c r="V38" i="12"/>
  <c r="V41" i="12"/>
  <c r="V42" i="12"/>
  <c r="W30" i="12"/>
  <c r="W31" i="12"/>
  <c r="W32" i="12"/>
  <c r="W35" i="12"/>
  <c r="W36" i="12"/>
  <c r="W37" i="12"/>
  <c r="W38" i="12"/>
  <c r="W39" i="12"/>
  <c r="W40" i="12"/>
  <c r="W41" i="12"/>
  <c r="W42" i="12"/>
  <c r="T14" i="14"/>
  <c r="T15" i="14"/>
  <c r="T16" i="14"/>
  <c r="T19" i="14"/>
  <c r="T20" i="14"/>
  <c r="T21" i="14"/>
  <c r="T22" i="14"/>
  <c r="T23" i="14"/>
  <c r="T24" i="14"/>
  <c r="T25" i="14"/>
  <c r="T26" i="14"/>
  <c r="U14" i="14"/>
  <c r="U15" i="14"/>
  <c r="U16" i="14"/>
  <c r="U19" i="14"/>
  <c r="U20" i="14"/>
  <c r="U21" i="14"/>
  <c r="U22" i="14"/>
  <c r="U23" i="14"/>
  <c r="U24" i="14"/>
  <c r="U25" i="14"/>
  <c r="U26" i="14"/>
  <c r="V14" i="14"/>
  <c r="V15" i="14"/>
  <c r="V16" i="14"/>
  <c r="V19" i="14"/>
  <c r="V20" i="14"/>
  <c r="V21" i="14"/>
  <c r="V22" i="14"/>
  <c r="V23" i="14"/>
  <c r="V24" i="14"/>
  <c r="V25" i="14"/>
  <c r="V26" i="14"/>
  <c r="W14" i="14"/>
  <c r="W15" i="14"/>
  <c r="W16" i="14"/>
  <c r="W19" i="14"/>
  <c r="W20" i="14"/>
  <c r="W21" i="14"/>
  <c r="W22" i="14"/>
  <c r="W23" i="14"/>
  <c r="W24" i="14"/>
  <c r="W25" i="14"/>
  <c r="W26" i="14"/>
  <c r="T14" i="13"/>
  <c r="T15" i="13"/>
  <c r="T16" i="13"/>
  <c r="T19" i="13"/>
  <c r="T20" i="13"/>
  <c r="T21" i="13"/>
  <c r="T22" i="13"/>
  <c r="T23" i="13"/>
  <c r="T24" i="13"/>
  <c r="T25" i="13"/>
  <c r="T26" i="13"/>
  <c r="U14" i="13"/>
  <c r="U15" i="13"/>
  <c r="U16" i="13"/>
  <c r="U19" i="13"/>
  <c r="U20" i="13"/>
  <c r="U21" i="13"/>
  <c r="U22" i="13"/>
  <c r="U23" i="13"/>
  <c r="U24" i="13"/>
  <c r="U25" i="13"/>
  <c r="U26" i="13"/>
  <c r="V14" i="13"/>
  <c r="V15" i="13"/>
  <c r="V16" i="13"/>
  <c r="V19" i="13"/>
  <c r="V20" i="13"/>
  <c r="V21" i="13"/>
  <c r="V22" i="13"/>
  <c r="V23" i="13"/>
  <c r="V24" i="13"/>
  <c r="V25" i="13"/>
  <c r="V26" i="13"/>
  <c r="W14" i="13"/>
  <c r="W15" i="13"/>
  <c r="W16" i="13"/>
  <c r="W19" i="13"/>
  <c r="W20" i="13"/>
  <c r="W21" i="13"/>
  <c r="W22" i="13"/>
  <c r="W23" i="13"/>
  <c r="W24" i="13"/>
  <c r="W25" i="13"/>
  <c r="W26" i="13"/>
  <c r="T14" i="12"/>
  <c r="T15" i="12"/>
  <c r="T16" i="12"/>
  <c r="T17" i="12"/>
  <c r="T18" i="12"/>
  <c r="T19" i="12"/>
  <c r="T23" i="12"/>
  <c r="T24" i="12"/>
  <c r="T25" i="12"/>
  <c r="T26" i="12"/>
  <c r="U14" i="12"/>
  <c r="U15" i="12"/>
  <c r="U16" i="12"/>
  <c r="U17" i="12"/>
  <c r="U18" i="12"/>
  <c r="U19" i="12"/>
  <c r="U22" i="12"/>
  <c r="U23" i="12"/>
  <c r="U24" i="12"/>
  <c r="U25" i="12"/>
  <c r="U26" i="12"/>
  <c r="V14" i="12"/>
  <c r="V15" i="12"/>
  <c r="V16" i="12"/>
  <c r="V17" i="12"/>
  <c r="V18" i="12"/>
  <c r="V19" i="12"/>
  <c r="V22" i="12"/>
  <c r="V25" i="12"/>
  <c r="V26" i="12"/>
  <c r="W14" i="12"/>
  <c r="W15" i="12"/>
  <c r="W16" i="12"/>
  <c r="W17" i="12"/>
  <c r="W18" i="12"/>
  <c r="W19" i="12"/>
  <c r="W22" i="12"/>
  <c r="W23" i="12"/>
  <c r="W24" i="12"/>
  <c r="W25" i="12"/>
  <c r="W26" i="12"/>
  <c r="AE26" i="12"/>
  <c r="N26" i="12" s="1"/>
  <c r="M26" i="12"/>
  <c r="Y26" i="12" s="1"/>
  <c r="AS31" i="13"/>
  <c r="AS32" i="13"/>
  <c r="AS35" i="13"/>
  <c r="AS42" i="13"/>
  <c r="AS30" i="13"/>
  <c r="AS39" i="13"/>
  <c r="AS40" i="13"/>
  <c r="AS41" i="13"/>
  <c r="AS14" i="13"/>
  <c r="AS15" i="13"/>
  <c r="AS16" i="13"/>
  <c r="AS19" i="13"/>
  <c r="AS23" i="13"/>
  <c r="AS24" i="13"/>
  <c r="AS26" i="13"/>
  <c r="AS14" i="14"/>
  <c r="AS15" i="14"/>
  <c r="AS16" i="14"/>
  <c r="AS19" i="14"/>
  <c r="AS20" i="14"/>
  <c r="AS21" i="14"/>
  <c r="AS22" i="14"/>
  <c r="AS23" i="14"/>
  <c r="AS24" i="14"/>
  <c r="AS25" i="14"/>
  <c r="AS26" i="14"/>
  <c r="AS42" i="14"/>
  <c r="AS30" i="14"/>
  <c r="AS31" i="14"/>
  <c r="AS32" i="14"/>
  <c r="AS35" i="14"/>
  <c r="AS41" i="14"/>
  <c r="AS18" i="12"/>
  <c r="AS19" i="12"/>
  <c r="AS22" i="12"/>
  <c r="AS24" i="12"/>
  <c r="AS14" i="12"/>
  <c r="AS15" i="12"/>
  <c r="AS16" i="12"/>
  <c r="AS17" i="12"/>
  <c r="AS25" i="12"/>
  <c r="AS26" i="12"/>
  <c r="AS30" i="12"/>
  <c r="AS31" i="12"/>
  <c r="AS32" i="12"/>
  <c r="AS35" i="12"/>
  <c r="AS36" i="12"/>
  <c r="AS37" i="12"/>
  <c r="AS38" i="12"/>
  <c r="AS41" i="12"/>
  <c r="AS42" i="12"/>
  <c r="AR26" i="12"/>
  <c r="AQ26" i="12"/>
  <c r="AD14" i="14"/>
  <c r="AH14" i="14" s="1"/>
  <c r="AD15" i="14"/>
  <c r="AD16" i="14"/>
  <c r="AG16" i="14" s="1"/>
  <c r="AD19" i="14"/>
  <c r="AP19" i="14" s="1"/>
  <c r="AD20" i="14"/>
  <c r="AD21" i="14"/>
  <c r="AH21" i="14" s="1"/>
  <c r="AD22" i="14"/>
  <c r="AP22" i="14" s="1"/>
  <c r="AD23" i="14"/>
  <c r="AI23" i="14" s="1"/>
  <c r="AD24" i="14"/>
  <c r="AP24" i="14" s="1"/>
  <c r="AD25" i="14"/>
  <c r="AH25" i="14" s="1"/>
  <c r="AD26" i="14"/>
  <c r="AP26" i="14" s="1"/>
  <c r="AD42" i="14"/>
  <c r="AF42" i="14" s="1"/>
  <c r="AD30" i="14"/>
  <c r="AD31" i="14"/>
  <c r="AD32" i="14"/>
  <c r="AG32" i="14" s="1"/>
  <c r="AD35" i="14"/>
  <c r="AG35" i="14" s="1"/>
  <c r="AD36" i="14"/>
  <c r="AP36" i="14" s="1"/>
  <c r="AD37" i="14"/>
  <c r="AP37" i="14" s="1"/>
  <c r="AD38" i="14"/>
  <c r="AH38" i="14" s="1"/>
  <c r="AD39" i="14"/>
  <c r="AP39" i="14" s="1"/>
  <c r="AD40" i="14"/>
  <c r="AP40" i="14" s="1"/>
  <c r="AD41" i="14"/>
  <c r="AH41" i="14" s="1"/>
  <c r="AP41" i="14"/>
  <c r="AD31" i="13"/>
  <c r="AD32" i="13"/>
  <c r="AG32" i="13" s="1"/>
  <c r="AD35" i="13"/>
  <c r="AD36" i="13"/>
  <c r="AH36" i="13" s="1"/>
  <c r="AD37" i="13"/>
  <c r="AP37" i="13" s="1"/>
  <c r="AD38" i="13"/>
  <c r="AP38" i="13" s="1"/>
  <c r="AD42" i="13"/>
  <c r="AG42" i="13" s="1"/>
  <c r="AP42" i="13"/>
  <c r="AD30" i="13"/>
  <c r="AD39" i="13"/>
  <c r="AP39" i="13" s="1"/>
  <c r="AD40" i="13"/>
  <c r="AH40" i="13" s="1"/>
  <c r="AP40" i="13"/>
  <c r="AD41" i="13"/>
  <c r="AP41" i="13"/>
  <c r="AD14" i="13"/>
  <c r="AP14" i="13" s="1"/>
  <c r="AD15" i="13"/>
  <c r="AP15" i="13" s="1"/>
  <c r="AD16" i="13"/>
  <c r="AP16" i="13" s="1"/>
  <c r="AD19" i="13"/>
  <c r="AD20" i="13"/>
  <c r="AH20" i="13" s="1"/>
  <c r="AD21" i="13"/>
  <c r="AP21" i="13" s="1"/>
  <c r="AD22" i="13"/>
  <c r="AP22" i="13"/>
  <c r="AD23" i="13"/>
  <c r="AP23" i="13" s="1"/>
  <c r="AD24" i="13"/>
  <c r="AP24" i="13"/>
  <c r="AD25" i="13"/>
  <c r="AP25" i="13" s="1"/>
  <c r="AD26" i="13"/>
  <c r="AP26" i="13"/>
  <c r="AD18" i="12"/>
  <c r="AG18" i="12" s="1"/>
  <c r="AD19" i="12"/>
  <c r="AD22" i="12"/>
  <c r="AP22" i="12" s="1"/>
  <c r="AD23" i="12"/>
  <c r="AP23" i="12" s="1"/>
  <c r="AD24" i="12"/>
  <c r="AP24" i="12" s="1"/>
  <c r="AD14" i="12"/>
  <c r="AP14" i="12" s="1"/>
  <c r="AD15" i="12"/>
  <c r="AP15" i="12" s="1"/>
  <c r="AD16" i="12"/>
  <c r="AP16" i="12" s="1"/>
  <c r="AD17" i="12"/>
  <c r="AP17" i="12" s="1"/>
  <c r="AD25" i="12"/>
  <c r="AP25" i="12" s="1"/>
  <c r="AD26" i="12"/>
  <c r="AP26" i="12" s="1"/>
  <c r="AD30" i="12"/>
  <c r="AP30" i="12" s="1"/>
  <c r="AD31" i="12"/>
  <c r="AP31" i="12" s="1"/>
  <c r="AD32" i="12"/>
  <c r="AP32" i="12" s="1"/>
  <c r="AD35" i="12"/>
  <c r="AD36" i="12"/>
  <c r="AI36" i="12" s="1"/>
  <c r="AD37" i="12"/>
  <c r="AP37" i="12" s="1"/>
  <c r="AD38" i="12"/>
  <c r="AP38" i="12" s="1"/>
  <c r="AD39" i="12"/>
  <c r="AP39" i="12" s="1"/>
  <c r="AD40" i="12"/>
  <c r="AF40" i="12" s="1"/>
  <c r="AD41" i="12"/>
  <c r="AP41" i="12" s="1"/>
  <c r="AD42" i="12"/>
  <c r="AI42" i="12" s="1"/>
  <c r="AG14" i="14"/>
  <c r="AG15" i="14"/>
  <c r="AG19" i="14"/>
  <c r="AG42" i="14"/>
  <c r="AG30" i="14"/>
  <c r="AG40" i="14"/>
  <c r="AH22" i="14"/>
  <c r="AH24" i="14"/>
  <c r="AH42" i="14"/>
  <c r="AH30" i="14"/>
  <c r="AH39" i="14"/>
  <c r="AI24" i="14"/>
  <c r="AI25" i="14"/>
  <c r="AF14" i="14"/>
  <c r="AF15" i="14"/>
  <c r="AF19" i="14"/>
  <c r="AF30" i="14"/>
  <c r="AF40" i="14"/>
  <c r="AF41" i="14"/>
  <c r="AG31" i="13"/>
  <c r="AG30" i="13"/>
  <c r="AG39" i="13"/>
  <c r="AG40" i="13"/>
  <c r="AG41" i="13"/>
  <c r="AG19" i="13"/>
  <c r="AG24" i="13"/>
  <c r="AG26" i="13"/>
  <c r="AH31" i="13"/>
  <c r="AQ32" i="13"/>
  <c r="AH32" i="13"/>
  <c r="AH42" i="13"/>
  <c r="AH41" i="13"/>
  <c r="AH22" i="13"/>
  <c r="AH24" i="13"/>
  <c r="AH26" i="13"/>
  <c r="AI41" i="13"/>
  <c r="AI19" i="13"/>
  <c r="AI22" i="13"/>
  <c r="AI24" i="13"/>
  <c r="AI26" i="13"/>
  <c r="AF31" i="13"/>
  <c r="AF32" i="13"/>
  <c r="AF38" i="13"/>
  <c r="AF30" i="13"/>
  <c r="AF40" i="13"/>
  <c r="AF41" i="13"/>
  <c r="AF19" i="13"/>
  <c r="AF22" i="13"/>
  <c r="AF24" i="13"/>
  <c r="AF26" i="13"/>
  <c r="AF25" i="12"/>
  <c r="AF30" i="12"/>
  <c r="AF32" i="12"/>
  <c r="AF35" i="12"/>
  <c r="AF39" i="12"/>
  <c r="AG15" i="12"/>
  <c r="AG26" i="12"/>
  <c r="AG35" i="12"/>
  <c r="AH22" i="12"/>
  <c r="AH14" i="12"/>
  <c r="AH26" i="12"/>
  <c r="AH38" i="12"/>
  <c r="AI23" i="12"/>
  <c r="AI14" i="12"/>
  <c r="AI15" i="12"/>
  <c r="AI16" i="12"/>
  <c r="AI17" i="12"/>
  <c r="AI25" i="12"/>
  <c r="AI32" i="12"/>
  <c r="AI35" i="12"/>
  <c r="S14" i="14"/>
  <c r="S15" i="14"/>
  <c r="S16" i="14"/>
  <c r="S19" i="14"/>
  <c r="S20" i="14"/>
  <c r="S21" i="14"/>
  <c r="S22" i="14"/>
  <c r="S23" i="14"/>
  <c r="S24" i="14"/>
  <c r="S25" i="14"/>
  <c r="S26" i="14"/>
  <c r="AD28" i="14"/>
  <c r="AD29" i="14"/>
  <c r="S30" i="14"/>
  <c r="S31" i="14"/>
  <c r="S32" i="14"/>
  <c r="S35" i="14"/>
  <c r="S36" i="14"/>
  <c r="S37" i="14"/>
  <c r="S38" i="14"/>
  <c r="S39" i="14"/>
  <c r="S40" i="14"/>
  <c r="S41" i="14"/>
  <c r="S42" i="14"/>
  <c r="AE42" i="14"/>
  <c r="AC45" i="14"/>
  <c r="AJ45" i="14"/>
  <c r="AK45" i="14"/>
  <c r="AL45" i="14"/>
  <c r="AM45" i="14"/>
  <c r="AN45" i="14"/>
  <c r="AO45" i="14"/>
  <c r="S14" i="13"/>
  <c r="S15" i="13"/>
  <c r="S16" i="13"/>
  <c r="S19" i="13"/>
  <c r="S20" i="13"/>
  <c r="S21" i="13"/>
  <c r="AA21" i="13"/>
  <c r="AB21" i="13"/>
  <c r="S22" i="13"/>
  <c r="S23" i="13"/>
  <c r="S24" i="13"/>
  <c r="S25" i="13"/>
  <c r="S26" i="13"/>
  <c r="AD28" i="13"/>
  <c r="AD29" i="13"/>
  <c r="S30" i="13"/>
  <c r="S31" i="13"/>
  <c r="S32" i="13"/>
  <c r="S35" i="13"/>
  <c r="S36" i="13"/>
  <c r="S37" i="13"/>
  <c r="AA37" i="13"/>
  <c r="AB37" i="13"/>
  <c r="S38" i="13"/>
  <c r="S39" i="13"/>
  <c r="S40" i="13"/>
  <c r="S41" i="13"/>
  <c r="S42" i="13"/>
  <c r="AA42" i="13"/>
  <c r="AE42" i="13"/>
  <c r="AC45" i="13"/>
  <c r="AJ45" i="13"/>
  <c r="AK45" i="13"/>
  <c r="AL45" i="13"/>
  <c r="AM45" i="13"/>
  <c r="AN45" i="13"/>
  <c r="AO45" i="13"/>
  <c r="S14" i="12"/>
  <c r="S15" i="12"/>
  <c r="S16" i="12"/>
  <c r="S17" i="12"/>
  <c r="S18" i="12"/>
  <c r="S19" i="12"/>
  <c r="S22" i="12"/>
  <c r="S23" i="12"/>
  <c r="S24" i="12"/>
  <c r="S25" i="12"/>
  <c r="S26" i="12"/>
  <c r="AD28" i="12"/>
  <c r="AD29" i="12"/>
  <c r="S30" i="12"/>
  <c r="S31" i="12"/>
  <c r="S32" i="12"/>
  <c r="S35" i="12"/>
  <c r="S36" i="12"/>
  <c r="S37" i="12"/>
  <c r="S38" i="12"/>
  <c r="S39" i="12"/>
  <c r="S40" i="12"/>
  <c r="S41" i="12"/>
  <c r="AB42" i="12"/>
  <c r="S42" i="12"/>
  <c r="AE42" i="12"/>
  <c r="AC45" i="12"/>
  <c r="AJ45" i="12"/>
  <c r="AK45" i="12"/>
  <c r="AL45" i="12"/>
  <c r="AM45" i="12"/>
  <c r="AN45" i="12"/>
  <c r="AO45" i="12"/>
  <c r="AD26" i="2"/>
  <c r="AP26" i="2" s="1"/>
  <c r="AD19" i="2"/>
  <c r="AP19" i="2" s="1"/>
  <c r="AD14" i="2"/>
  <c r="AP14" i="2" s="1"/>
  <c r="AD15" i="2"/>
  <c r="AD16" i="2"/>
  <c r="AP16" i="2" s="1"/>
  <c r="AD17" i="2"/>
  <c r="AI17" i="2" s="1"/>
  <c r="AD18" i="2"/>
  <c r="AP18" i="2" s="1"/>
  <c r="AD20" i="2"/>
  <c r="AP20" i="2" s="1"/>
  <c r="AD24" i="2"/>
  <c r="AP24" i="2" s="1"/>
  <c r="AD25" i="2"/>
  <c r="AI25" i="2" s="1"/>
  <c r="AD27" i="2"/>
  <c r="AP27" i="2" s="1"/>
  <c r="AD42" i="2"/>
  <c r="AF42" i="2" s="1"/>
  <c r="AD31" i="2"/>
  <c r="AP31" i="2" s="1"/>
  <c r="AD32" i="2"/>
  <c r="AI32" i="2" s="1"/>
  <c r="AD33" i="2"/>
  <c r="AP33" i="2" s="1"/>
  <c r="AD34" i="2"/>
  <c r="AP34" i="2" s="1"/>
  <c r="AD35" i="2"/>
  <c r="AP35" i="2" s="1"/>
  <c r="AD38" i="2"/>
  <c r="AH38" i="2" s="1"/>
  <c r="AD39" i="2"/>
  <c r="AF39" i="2" s="1"/>
  <c r="AD40" i="2"/>
  <c r="AP40" i="2" s="1"/>
  <c r="AD41" i="2"/>
  <c r="AP41" i="2" s="1"/>
  <c r="AD43" i="2"/>
  <c r="AF43" i="2" s="1"/>
  <c r="AF40" i="2"/>
  <c r="AG31" i="2"/>
  <c r="AG43" i="2"/>
  <c r="AH26" i="2"/>
  <c r="AH16" i="2"/>
  <c r="AH32" i="2"/>
  <c r="AI14" i="2"/>
  <c r="AI24" i="2"/>
  <c r="AI40" i="2"/>
  <c r="AS27" i="2"/>
  <c r="AS19" i="2"/>
  <c r="AS14" i="2"/>
  <c r="AS15" i="2"/>
  <c r="AS16" i="2"/>
  <c r="AS17" i="2"/>
  <c r="AS18" i="2"/>
  <c r="AS20" i="2"/>
  <c r="AS31" i="2"/>
  <c r="AS32" i="2"/>
  <c r="AS33" i="2"/>
  <c r="AS34" i="2"/>
  <c r="AS35" i="2"/>
  <c r="AS38" i="2"/>
  <c r="AS39" i="2"/>
  <c r="AS42" i="2"/>
  <c r="AS43" i="2"/>
  <c r="AA25" i="2"/>
  <c r="AA40" i="2"/>
  <c r="AA41" i="2"/>
  <c r="AA43" i="2"/>
  <c r="AB25" i="2"/>
  <c r="AB41" i="2"/>
  <c r="AB43" i="2"/>
  <c r="AC46" i="2"/>
  <c r="AE43" i="2"/>
  <c r="AJ46" i="2"/>
  <c r="AK46" i="2"/>
  <c r="AL46" i="2"/>
  <c r="AM46" i="2"/>
  <c r="AN46" i="2"/>
  <c r="AO46" i="2"/>
  <c r="T31" i="2"/>
  <c r="T32" i="2"/>
  <c r="T33" i="2"/>
  <c r="T34" i="2"/>
  <c r="T35" i="2"/>
  <c r="T38" i="2"/>
  <c r="T39" i="2"/>
  <c r="T40" i="2"/>
  <c r="T41" i="2"/>
  <c r="T42" i="2"/>
  <c r="T43" i="2"/>
  <c r="U31" i="2"/>
  <c r="U32" i="2"/>
  <c r="U33" i="2"/>
  <c r="U34" i="2"/>
  <c r="U35" i="2"/>
  <c r="U38" i="2"/>
  <c r="U39" i="2"/>
  <c r="U40" i="2"/>
  <c r="U41" i="2"/>
  <c r="U42" i="2"/>
  <c r="U43" i="2"/>
  <c r="V31" i="2"/>
  <c r="V32" i="2"/>
  <c r="V33" i="2"/>
  <c r="V34" i="2"/>
  <c r="V35" i="2"/>
  <c r="V38" i="2"/>
  <c r="V39" i="2"/>
  <c r="V40" i="2"/>
  <c r="V41" i="2"/>
  <c r="V42" i="2"/>
  <c r="V43" i="2"/>
  <c r="W31" i="2"/>
  <c r="W32" i="2"/>
  <c r="W33" i="2"/>
  <c r="W34" i="2"/>
  <c r="W35" i="2"/>
  <c r="W38" i="2"/>
  <c r="W39" i="2"/>
  <c r="W40" i="2"/>
  <c r="W41" i="2"/>
  <c r="W42" i="2"/>
  <c r="W43" i="2"/>
  <c r="T14" i="2"/>
  <c r="T15" i="2"/>
  <c r="T16" i="2"/>
  <c r="T17" i="2"/>
  <c r="T18" i="2"/>
  <c r="T19" i="2"/>
  <c r="T20" i="2"/>
  <c r="T24" i="2"/>
  <c r="T25" i="2"/>
  <c r="T26" i="2"/>
  <c r="T27" i="2"/>
  <c r="U14" i="2"/>
  <c r="U15" i="2"/>
  <c r="U16" i="2"/>
  <c r="U17" i="2"/>
  <c r="U18" i="2"/>
  <c r="U19" i="2"/>
  <c r="U20" i="2"/>
  <c r="U24" i="2"/>
  <c r="U25" i="2"/>
  <c r="U26" i="2"/>
  <c r="U27" i="2"/>
  <c r="V14" i="2"/>
  <c r="V15" i="2"/>
  <c r="V16" i="2"/>
  <c r="V17" i="2"/>
  <c r="V18" i="2"/>
  <c r="V19" i="2"/>
  <c r="V20" i="2"/>
  <c r="V24" i="2"/>
  <c r="V25" i="2"/>
  <c r="V26" i="2"/>
  <c r="V27" i="2"/>
  <c r="W14" i="2"/>
  <c r="W15" i="2"/>
  <c r="W16" i="2"/>
  <c r="W17" i="2"/>
  <c r="W18" i="2"/>
  <c r="W19" i="2"/>
  <c r="W20" i="2"/>
  <c r="W24" i="2"/>
  <c r="W25" i="2"/>
  <c r="W26" i="2"/>
  <c r="W27" i="2"/>
  <c r="S42" i="2"/>
  <c r="S26" i="2"/>
  <c r="S34" i="2"/>
  <c r="S31" i="2"/>
  <c r="S32" i="2"/>
  <c r="S33" i="2"/>
  <c r="S35" i="2"/>
  <c r="S38" i="2"/>
  <c r="S39" i="2"/>
  <c r="S40" i="2"/>
  <c r="S41" i="2"/>
  <c r="S43" i="2"/>
  <c r="S14" i="2"/>
  <c r="S15" i="2"/>
  <c r="S16" i="2"/>
  <c r="S17" i="2"/>
  <c r="S18" i="2"/>
  <c r="S19" i="2"/>
  <c r="S20" i="2"/>
  <c r="S24" i="2"/>
  <c r="S25" i="2"/>
  <c r="S27" i="2"/>
  <c r="AD29" i="2"/>
  <c r="AD30" i="2"/>
  <c r="AQ42" i="12"/>
  <c r="Z38" i="14"/>
  <c r="AQ38" i="14"/>
  <c r="Y42" i="12"/>
  <c r="AE19" i="15"/>
  <c r="AF19" i="15"/>
  <c r="AO19" i="15"/>
  <c r="AO22" i="15" s="1"/>
  <c r="AE20" i="15"/>
  <c r="AF20" i="15"/>
  <c r="AG20" i="15"/>
  <c r="AH20" i="15"/>
  <c r="AE21" i="15"/>
  <c r="AF21" i="15"/>
  <c r="AH21" i="15"/>
  <c r="AS37" i="14"/>
  <c r="AS36" i="14"/>
  <c r="AS39" i="14"/>
  <c r="AS40" i="14"/>
  <c r="AA22" i="15"/>
  <c r="Z26" i="2"/>
  <c r="AP35" i="12"/>
  <c r="AA26" i="2"/>
  <c r="AB26" i="2"/>
  <c r="Z41" i="13"/>
  <c r="AA41" i="13"/>
  <c r="AS25" i="13"/>
  <c r="AG25" i="13"/>
  <c r="AB41" i="13"/>
  <c r="Z18" i="14"/>
  <c r="Z18" i="13"/>
  <c r="AA18" i="13"/>
  <c r="Z18" i="12"/>
  <c r="Z14" i="12"/>
  <c r="AP21" i="12"/>
  <c r="AP20" i="12"/>
  <c r="Z24" i="2"/>
  <c r="AP18" i="14"/>
  <c r="AH18" i="14"/>
  <c r="AB18" i="13"/>
  <c r="AQ18" i="13"/>
  <c r="AH18" i="13"/>
  <c r="AR24" i="2"/>
  <c r="AB24" i="2"/>
  <c r="AR16" i="14"/>
  <c r="Z32" i="13"/>
  <c r="Z31" i="13"/>
  <c r="AB32" i="13"/>
  <c r="AI32" i="13"/>
  <c r="AR32" i="13"/>
  <c r="AP32" i="13"/>
  <c r="AA32" i="13"/>
  <c r="AP19" i="13"/>
  <c r="Z33" i="13"/>
  <c r="Z36" i="13"/>
  <c r="AR33" i="13"/>
  <c r="AP30" i="13"/>
  <c r="AR30" i="13"/>
  <c r="AI30" i="13"/>
  <c r="AB36" i="13"/>
  <c r="AQ36" i="13"/>
  <c r="AA36" i="13"/>
  <c r="AI36" i="14"/>
  <c r="AH35" i="14"/>
  <c r="AP35" i="14"/>
  <c r="AH34" i="14"/>
  <c r="AI38" i="14"/>
  <c r="AS38" i="14"/>
  <c r="AR34" i="14"/>
  <c r="AP34" i="14"/>
  <c r="AQ17" i="13"/>
  <c r="AA17" i="13"/>
  <c r="Z14" i="13"/>
  <c r="AH14" i="13"/>
  <c r="AB17" i="13"/>
  <c r="AR17" i="13"/>
  <c r="AI17" i="13"/>
  <c r="AB14" i="13"/>
  <c r="Z26" i="13"/>
  <c r="O26" i="13"/>
  <c r="P26" i="13" s="1"/>
  <c r="AB26" i="13" s="1"/>
  <c r="AS20" i="13"/>
  <c r="AQ37" i="2"/>
  <c r="Z24" i="13"/>
  <c r="AB40" i="13"/>
  <c r="Z40" i="13"/>
  <c r="AH40" i="2"/>
  <c r="Z22" i="13"/>
  <c r="Z38" i="13"/>
  <c r="AG37" i="13"/>
  <c r="AS37" i="13"/>
  <c r="AB42" i="13"/>
  <c r="AG41" i="14"/>
  <c r="AP33" i="12"/>
  <c r="AI18" i="13"/>
  <c r="AH17" i="13"/>
  <c r="AI33" i="13"/>
  <c r="AQ34" i="13"/>
  <c r="AB34" i="13"/>
  <c r="AA34" i="13"/>
  <c r="AB38" i="13"/>
  <c r="AA38" i="13"/>
  <c r="AB22" i="13"/>
  <c r="AA22" i="13"/>
  <c r="AP33" i="13"/>
  <c r="AH33" i="13"/>
  <c r="AR14" i="14"/>
  <c r="AR20" i="14"/>
  <c r="AG21" i="15" l="1"/>
  <c r="AC22" i="15"/>
  <c r="AQ22" i="15"/>
  <c r="AR22" i="15"/>
  <c r="AG19" i="15"/>
  <c r="AG22" i="15" s="1"/>
  <c r="U22" i="15"/>
  <c r="Z22" i="15"/>
  <c r="AF35" i="14"/>
  <c r="AG39" i="14"/>
  <c r="AF24" i="14"/>
  <c r="AI26" i="14"/>
  <c r="AG24" i="14"/>
  <c r="V43" i="14"/>
  <c r="P25" i="13"/>
  <c r="AB25" i="13" s="1"/>
  <c r="AA25" i="13"/>
  <c r="P24" i="13"/>
  <c r="AB24" i="13" s="1"/>
  <c r="AA24" i="13"/>
  <c r="AI34" i="13"/>
  <c r="AI36" i="13"/>
  <c r="AH19" i="14"/>
  <c r="AF22" i="15"/>
  <c r="AI39" i="2"/>
  <c r="AI41" i="12"/>
  <c r="AG37" i="12"/>
  <c r="AF25" i="13"/>
  <c r="AF26" i="14"/>
  <c r="AA26" i="13"/>
  <c r="O41" i="12"/>
  <c r="AI37" i="14"/>
  <c r="AD43" i="12"/>
  <c r="AI31" i="2"/>
  <c r="AH31" i="2"/>
  <c r="AG32" i="2"/>
  <c r="AI37" i="12"/>
  <c r="AI30" i="12"/>
  <c r="AF24" i="12"/>
  <c r="AF42" i="13"/>
  <c r="AI40" i="13"/>
  <c r="AG23" i="13"/>
  <c r="Y24" i="13"/>
  <c r="AI33" i="12"/>
  <c r="AP34" i="13"/>
  <c r="AG33" i="13"/>
  <c r="AG18" i="14"/>
  <c r="AP22" i="15"/>
  <c r="AI31" i="12"/>
  <c r="AG17" i="12"/>
  <c r="AF21" i="13"/>
  <c r="AI23" i="13"/>
  <c r="AH25" i="13"/>
  <c r="AH21" i="13"/>
  <c r="AH32" i="14"/>
  <c r="AG38" i="14"/>
  <c r="AG20" i="13"/>
  <c r="AP36" i="13"/>
  <c r="AH22" i="15"/>
  <c r="AI43" i="2"/>
  <c r="O25" i="14"/>
  <c r="AG31" i="12"/>
  <c r="AG24" i="12"/>
  <c r="AF31" i="12"/>
  <c r="AF18" i="12"/>
  <c r="AF23" i="13"/>
  <c r="AI25" i="13"/>
  <c r="AI21" i="13"/>
  <c r="AI42" i="13"/>
  <c r="AH23" i="13"/>
  <c r="AF37" i="14"/>
  <c r="AF23" i="14"/>
  <c r="AI41" i="14"/>
  <c r="AG22" i="14"/>
  <c r="O23" i="14"/>
  <c r="AA23" i="14" s="1"/>
  <c r="AG34" i="13"/>
  <c r="S22" i="15"/>
  <c r="X22" i="15"/>
  <c r="AE22" i="15"/>
  <c r="AH38" i="13"/>
  <c r="AH34" i="13"/>
  <c r="AF14" i="13"/>
  <c r="AG14" i="13"/>
  <c r="AF16" i="13"/>
  <c r="AG16" i="13"/>
  <c r="L44" i="2"/>
  <c r="AP37" i="2"/>
  <c r="AH37" i="2"/>
  <c r="AF37" i="2"/>
  <c r="V43" i="12"/>
  <c r="AI40" i="12"/>
  <c r="AI26" i="12"/>
  <c r="AI24" i="12"/>
  <c r="AI18" i="12"/>
  <c r="AH36" i="12"/>
  <c r="AH25" i="12"/>
  <c r="AH24" i="12"/>
  <c r="AG32" i="12"/>
  <c r="AG30" i="12"/>
  <c r="AG25" i="12"/>
  <c r="AG16" i="12"/>
  <c r="AG14" i="12"/>
  <c r="AG22" i="12"/>
  <c r="AF26" i="12"/>
  <c r="AF16" i="12"/>
  <c r="AF22" i="12"/>
  <c r="AG34" i="12"/>
  <c r="AF33" i="12"/>
  <c r="Z31" i="14"/>
  <c r="AE43" i="12"/>
  <c r="AH40" i="12"/>
  <c r="AH17" i="14"/>
  <c r="AG37" i="14"/>
  <c r="AA36" i="14"/>
  <c r="Z33" i="14"/>
  <c r="S27" i="14"/>
  <c r="AA33" i="13"/>
  <c r="AB33" i="13"/>
  <c r="AA14" i="13"/>
  <c r="AQ14" i="13"/>
  <c r="AF15" i="13"/>
  <c r="AI14" i="13"/>
  <c r="AG15" i="13"/>
  <c r="AB30" i="12"/>
  <c r="Z30" i="12"/>
  <c r="G27" i="12"/>
  <c r="AF17" i="12"/>
  <c r="AF15" i="12"/>
  <c r="V27" i="12"/>
  <c r="AR19" i="12"/>
  <c r="AI16" i="13"/>
  <c r="Z16" i="13"/>
  <c r="AP39" i="2"/>
  <c r="AH19" i="2"/>
  <c r="AI35" i="2"/>
  <c r="AH41" i="2"/>
  <c r="AG33" i="2"/>
  <c r="AA15" i="2"/>
  <c r="AS24" i="2"/>
  <c r="AI27" i="2"/>
  <c r="AI16" i="2"/>
  <c r="AI26" i="2"/>
  <c r="AH24" i="2"/>
  <c r="AH14" i="2"/>
  <c r="AG14" i="2"/>
  <c r="AF26" i="2"/>
  <c r="Z38" i="12"/>
  <c r="Z19" i="12"/>
  <c r="AG19" i="12"/>
  <c r="T27" i="12"/>
  <c r="AD27" i="12"/>
  <c r="AH23" i="12"/>
  <c r="AF23" i="12"/>
  <c r="AA23" i="12"/>
  <c r="AH17" i="12"/>
  <c r="Z38" i="2"/>
  <c r="AG38" i="2"/>
  <c r="AB37" i="2"/>
  <c r="V44" i="2"/>
  <c r="AD44" i="2"/>
  <c r="AI33" i="2"/>
  <c r="AH33" i="2"/>
  <c r="AG35" i="2"/>
  <c r="AG20" i="2"/>
  <c r="AF41" i="2"/>
  <c r="AF35" i="2"/>
  <c r="AR38" i="2"/>
  <c r="AR44" i="2" s="1"/>
  <c r="Z23" i="2"/>
  <c r="AP23" i="2"/>
  <c r="AG16" i="2"/>
  <c r="AH25" i="2"/>
  <c r="AF25" i="2"/>
  <c r="Z15" i="2"/>
  <c r="AB18" i="2"/>
  <c r="AI23" i="2"/>
  <c r="AH23" i="2"/>
  <c r="AI18" i="2"/>
  <c r="AH18" i="2"/>
  <c r="AF24" i="2"/>
  <c r="Z17" i="2"/>
  <c r="AS23" i="2"/>
  <c r="AH15" i="2"/>
  <c r="AD28" i="2"/>
  <c r="AF15" i="2"/>
  <c r="AG24" i="2"/>
  <c r="AB23" i="2"/>
  <c r="AR23" i="2"/>
  <c r="AR28" i="2" s="1"/>
  <c r="Z22" i="2"/>
  <c r="AA40" i="13"/>
  <c r="AQ15" i="2"/>
  <c r="W28" i="2"/>
  <c r="U28" i="2"/>
  <c r="I28" i="2"/>
  <c r="K44" i="2"/>
  <c r="U44" i="2"/>
  <c r="I44" i="2"/>
  <c r="AH39" i="2"/>
  <c r="AH27" i="2"/>
  <c r="AG27" i="2"/>
  <c r="AG18" i="2"/>
  <c r="AG15" i="2"/>
  <c r="AF27" i="2"/>
  <c r="AP43" i="2"/>
  <c r="S43" i="12"/>
  <c r="S27" i="12"/>
  <c r="S43" i="14"/>
  <c r="AS27" i="14"/>
  <c r="L27" i="12"/>
  <c r="W27" i="12"/>
  <c r="K27" i="12"/>
  <c r="I27" i="12"/>
  <c r="L27" i="14"/>
  <c r="L43" i="12"/>
  <c r="J43" i="12"/>
  <c r="U43" i="12"/>
  <c r="Y31" i="13"/>
  <c r="Y43" i="13" s="1"/>
  <c r="M43" i="13" s="1"/>
  <c r="AF34" i="14"/>
  <c r="AG34" i="14"/>
  <c r="G43" i="14"/>
  <c r="K28" i="2"/>
  <c r="J28" i="2"/>
  <c r="T28" i="2"/>
  <c r="W44" i="2"/>
  <c r="T44" i="2"/>
  <c r="G27" i="14"/>
  <c r="AG42" i="12"/>
  <c r="AF42" i="12"/>
  <c r="AF36" i="12"/>
  <c r="AF39" i="13"/>
  <c r="AF36" i="13"/>
  <c r="AF39" i="14"/>
  <c r="AF36" i="14"/>
  <c r="AF22" i="14"/>
  <c r="AF16" i="14"/>
  <c r="AI39" i="14"/>
  <c r="AI22" i="14"/>
  <c r="AI15" i="14"/>
  <c r="AH40" i="14"/>
  <c r="AH36" i="14"/>
  <c r="AH26" i="14"/>
  <c r="AH23" i="14"/>
  <c r="AG26" i="14"/>
  <c r="AG23" i="14"/>
  <c r="Z22" i="12"/>
  <c r="AE44" i="2"/>
  <c r="Y15" i="13"/>
  <c r="AI15" i="13"/>
  <c r="AF36" i="2"/>
  <c r="AI36" i="2"/>
  <c r="AI21" i="12"/>
  <c r="AF21" i="12"/>
  <c r="AF18" i="13"/>
  <c r="AP18" i="13"/>
  <c r="AF17" i="13"/>
  <c r="AP17" i="13"/>
  <c r="R22" i="15"/>
  <c r="T22" i="15"/>
  <c r="V22" i="15"/>
  <c r="Y22" i="15"/>
  <c r="O23" i="13"/>
  <c r="Y23" i="13"/>
  <c r="J27" i="12"/>
  <c r="K43" i="12"/>
  <c r="I43" i="12"/>
  <c r="I44" i="12" s="1"/>
  <c r="U44" i="12" s="1"/>
  <c r="O22" i="14"/>
  <c r="O40" i="12"/>
  <c r="AA40" i="12" s="1"/>
  <c r="T43" i="13"/>
  <c r="AG35" i="13"/>
  <c r="AF35" i="13"/>
  <c r="L43" i="13"/>
  <c r="Z30" i="13"/>
  <c r="AB30" i="13"/>
  <c r="AP35" i="13"/>
  <c r="Z35" i="13"/>
  <c r="I43" i="13"/>
  <c r="AS36" i="13"/>
  <c r="AG36" i="13"/>
  <c r="AS38" i="13"/>
  <c r="AI37" i="13"/>
  <c r="AE43" i="13"/>
  <c r="S43" i="13"/>
  <c r="AI38" i="13"/>
  <c r="AG38" i="13"/>
  <c r="J43" i="13"/>
  <c r="AF37" i="13"/>
  <c r="AH37" i="13"/>
  <c r="W43" i="13"/>
  <c r="AP20" i="13"/>
  <c r="AP27" i="13" s="1"/>
  <c r="AE27" i="13"/>
  <c r="L27" i="13"/>
  <c r="W27" i="13"/>
  <c r="K27" i="13"/>
  <c r="AR27" i="13"/>
  <c r="AD27" i="13"/>
  <c r="Z20" i="13"/>
  <c r="AF20" i="13"/>
  <c r="G27" i="13"/>
  <c r="AS22" i="13"/>
  <c r="AG22" i="13"/>
  <c r="AS21" i="13"/>
  <c r="AG21" i="13"/>
  <c r="S27" i="13"/>
  <c r="U27" i="13"/>
  <c r="V27" i="13"/>
  <c r="I27" i="13"/>
  <c r="S44" i="2"/>
  <c r="G44" i="2"/>
  <c r="S28" i="2"/>
  <c r="G28" i="2"/>
  <c r="AS43" i="14"/>
  <c r="L43" i="14"/>
  <c r="K43" i="13"/>
  <c r="U43" i="13"/>
  <c r="V43" i="13"/>
  <c r="AA30" i="13"/>
  <c r="G43" i="13"/>
  <c r="T27" i="13"/>
  <c r="J27" i="13"/>
  <c r="Z39" i="13"/>
  <c r="AD43" i="13"/>
  <c r="AI39" i="13"/>
  <c r="AA25" i="14"/>
  <c r="P25" i="14"/>
  <c r="AB25" i="14" s="1"/>
  <c r="T43" i="14"/>
  <c r="I43" i="14"/>
  <c r="Z17" i="14"/>
  <c r="AP17" i="14"/>
  <c r="AA38" i="14"/>
  <c r="AB38" i="14"/>
  <c r="Y33" i="14"/>
  <c r="AP33" i="14"/>
  <c r="AB41" i="14"/>
  <c r="AA41" i="14"/>
  <c r="Z26" i="14"/>
  <c r="O26" i="14"/>
  <c r="AB21" i="14"/>
  <c r="AE27" i="14"/>
  <c r="Z39" i="14"/>
  <c r="Z24" i="14"/>
  <c r="O24" i="14"/>
  <c r="P22" i="14"/>
  <c r="AB22" i="14" s="1"/>
  <c r="AA22" i="14"/>
  <c r="Z16" i="14"/>
  <c r="Z40" i="14"/>
  <c r="Z35" i="14"/>
  <c r="Y30" i="14"/>
  <c r="Y43" i="14" s="1"/>
  <c r="AP14" i="14"/>
  <c r="W27" i="14"/>
  <c r="I27" i="14"/>
  <c r="Y27" i="14"/>
  <c r="M27" i="14" s="1"/>
  <c r="AP31" i="14"/>
  <c r="AP32" i="14"/>
  <c r="T27" i="14"/>
  <c r="AI14" i="14"/>
  <c r="J27" i="14"/>
  <c r="W43" i="14"/>
  <c r="K43" i="14"/>
  <c r="Z20" i="14"/>
  <c r="Z37" i="14"/>
  <c r="AB36" i="14"/>
  <c r="AG36" i="14"/>
  <c r="AH31" i="14"/>
  <c r="AF31" i="14"/>
  <c r="AG31" i="14"/>
  <c r="AI31" i="14"/>
  <c r="AD43" i="14"/>
  <c r="AH20" i="14"/>
  <c r="AF20" i="14"/>
  <c r="AG20" i="14"/>
  <c r="AD27" i="14"/>
  <c r="AP20" i="14"/>
  <c r="U43" i="14"/>
  <c r="J43" i="14"/>
  <c r="Z19" i="14"/>
  <c r="Z30" i="14"/>
  <c r="AE43" i="14"/>
  <c r="AI18" i="14"/>
  <c r="AB18" i="14"/>
  <c r="AQ18" i="14"/>
  <c r="AA18" i="14"/>
  <c r="V27" i="14"/>
  <c r="Z23" i="14"/>
  <c r="Z21" i="14"/>
  <c r="AP16" i="14"/>
  <c r="AI40" i="14"/>
  <c r="U27" i="14"/>
  <c r="AF38" i="14"/>
  <c r="AG25" i="14"/>
  <c r="AG21" i="14"/>
  <c r="AP38" i="14"/>
  <c r="AP42" i="14"/>
  <c r="AP25" i="14"/>
  <c r="AP23" i="14"/>
  <c r="AP21" i="14"/>
  <c r="AF33" i="14"/>
  <c r="AI32" i="14"/>
  <c r="AH33" i="14"/>
  <c r="AH16" i="14"/>
  <c r="K27" i="14"/>
  <c r="AF32" i="14"/>
  <c r="AF25" i="14"/>
  <c r="AF21" i="14"/>
  <c r="Z39" i="2"/>
  <c r="AF18" i="2"/>
  <c r="AA18" i="2"/>
  <c r="Z36" i="2"/>
  <c r="Z35" i="2"/>
  <c r="Z42" i="2"/>
  <c r="AF33" i="2"/>
  <c r="AA33" i="2"/>
  <c r="AQ33" i="2"/>
  <c r="AB33" i="2"/>
  <c r="AG26" i="2"/>
  <c r="AS26" i="2"/>
  <c r="AA23" i="2"/>
  <c r="AG23" i="2"/>
  <c r="AQ23" i="2"/>
  <c r="Z33" i="2"/>
  <c r="AE28" i="2"/>
  <c r="AI34" i="2"/>
  <c r="AI20" i="2"/>
  <c r="AI15" i="2"/>
  <c r="AP38" i="2"/>
  <c r="AP32" i="2"/>
  <c r="AP25" i="2"/>
  <c r="AP17" i="2"/>
  <c r="Y18" i="2"/>
  <c r="Y14" i="2"/>
  <c r="AG22" i="2"/>
  <c r="AA37" i="2"/>
  <c r="AG37" i="2"/>
  <c r="AI22" i="2"/>
  <c r="AA24" i="2"/>
  <c r="AI19" i="2"/>
  <c r="V28" i="2"/>
  <c r="AP22" i="2"/>
  <c r="AI41" i="2"/>
  <c r="AH43" i="2"/>
  <c r="AH34" i="2"/>
  <c r="AH42" i="2"/>
  <c r="AG34" i="2"/>
  <c r="AG42" i="2"/>
  <c r="AG17" i="2"/>
  <c r="AF38" i="2"/>
  <c r="AF20" i="2"/>
  <c r="Z32" i="2"/>
  <c r="Y34" i="2"/>
  <c r="Y44" i="2" s="1"/>
  <c r="J44" i="2"/>
  <c r="AH20" i="2"/>
  <c r="L28" i="2"/>
  <c r="L46" i="2" s="1"/>
  <c r="AF19" i="2"/>
  <c r="AI42" i="2"/>
  <c r="AH17" i="2"/>
  <c r="AP42" i="2"/>
  <c r="AP15" i="2"/>
  <c r="AF22" i="2"/>
  <c r="AI38" i="2"/>
  <c r="Z39" i="12"/>
  <c r="AS39" i="12"/>
  <c r="AB14" i="12"/>
  <c r="AF14" i="12"/>
  <c r="AQ14" i="12"/>
  <c r="AA14" i="12"/>
  <c r="O26" i="12"/>
  <c r="Z26" i="12"/>
  <c r="AS23" i="12"/>
  <c r="AS27" i="12" s="1"/>
  <c r="AB23" i="12"/>
  <c r="AG23" i="12"/>
  <c r="Z37" i="12"/>
  <c r="Z20" i="12"/>
  <c r="AG40" i="12"/>
  <c r="AS40" i="12"/>
  <c r="AS43" i="12" s="1"/>
  <c r="Z33" i="12"/>
  <c r="AH30" i="12"/>
  <c r="AQ30" i="12"/>
  <c r="O24" i="12"/>
  <c r="G43" i="12"/>
  <c r="AA38" i="12"/>
  <c r="AH19" i="12"/>
  <c r="AH18" i="12"/>
  <c r="AF38" i="12"/>
  <c r="AH42" i="12"/>
  <c r="W43" i="12"/>
  <c r="AE27" i="12"/>
  <c r="AE45" i="12" s="1"/>
  <c r="U27" i="12"/>
  <c r="AI38" i="12"/>
  <c r="AI39" i="12"/>
  <c r="AH41" i="12"/>
  <c r="AH37" i="12"/>
  <c r="AG38" i="12"/>
  <c r="AF41" i="12"/>
  <c r="AF19" i="12"/>
  <c r="AP42" i="12"/>
  <c r="AP40" i="12"/>
  <c r="AP36" i="12"/>
  <c r="AP18" i="12"/>
  <c r="AB22" i="12"/>
  <c r="Y32" i="12"/>
  <c r="Y43" i="12" s="1"/>
  <c r="Y14" i="12"/>
  <c r="Y27" i="12" s="1"/>
  <c r="M27" i="12" s="1"/>
  <c r="AF20" i="12"/>
  <c r="AI20" i="12"/>
  <c r="AA30" i="12"/>
  <c r="AG20" i="12"/>
  <c r="AP19" i="12"/>
  <c r="AP34" i="12"/>
  <c r="AA42" i="12"/>
  <c r="AH39" i="12"/>
  <c r="AG41" i="12"/>
  <c r="AF37" i="12"/>
  <c r="O25" i="12"/>
  <c r="P23" i="14" l="1"/>
  <c r="AB23" i="14" s="1"/>
  <c r="K45" i="12"/>
  <c r="AD45" i="12"/>
  <c r="P41" i="12"/>
  <c r="AB41" i="12" s="1"/>
  <c r="AA41" i="12"/>
  <c r="G45" i="12"/>
  <c r="P40" i="12"/>
  <c r="AB40" i="12" s="1"/>
  <c r="AE45" i="14"/>
  <c r="AF27" i="13"/>
  <c r="Y27" i="13"/>
  <c r="K45" i="14"/>
  <c r="G45" i="14"/>
  <c r="Z43" i="12"/>
  <c r="N43" i="12" s="1"/>
  <c r="J45" i="12"/>
  <c r="Z27" i="13"/>
  <c r="N27" i="13" s="1"/>
  <c r="L45" i="14"/>
  <c r="AQ36" i="14"/>
  <c r="Z36" i="14"/>
  <c r="Z43" i="14" s="1"/>
  <c r="N43" i="14" s="1"/>
  <c r="AQ21" i="14"/>
  <c r="AI21" i="14"/>
  <c r="AA21" i="14"/>
  <c r="AG27" i="14"/>
  <c r="AH35" i="13"/>
  <c r="AF43" i="13"/>
  <c r="AI34" i="12"/>
  <c r="AH34" i="12"/>
  <c r="AH21" i="12"/>
  <c r="AG43" i="14"/>
  <c r="AB16" i="13"/>
  <c r="AA16" i="13"/>
  <c r="AH16" i="13"/>
  <c r="AQ16" i="13"/>
  <c r="I45" i="12"/>
  <c r="AI43" i="12"/>
  <c r="L45" i="12"/>
  <c r="AS41" i="2"/>
  <c r="I46" i="2"/>
  <c r="AD46" i="2"/>
  <c r="AS45" i="14"/>
  <c r="AB38" i="12"/>
  <c r="AQ38" i="12"/>
  <c r="AB15" i="12"/>
  <c r="AA15" i="12"/>
  <c r="AH15" i="12"/>
  <c r="AQ15" i="12"/>
  <c r="AB17" i="12"/>
  <c r="AQ17" i="12"/>
  <c r="AA17" i="12"/>
  <c r="AB16" i="12"/>
  <c r="AA16" i="12"/>
  <c r="AQ16" i="12"/>
  <c r="AH16" i="12"/>
  <c r="I28" i="12"/>
  <c r="I46" i="12" s="1"/>
  <c r="Z21" i="12"/>
  <c r="Z15" i="12"/>
  <c r="Z17" i="12"/>
  <c r="Z16" i="12"/>
  <c r="I45" i="2"/>
  <c r="U45" i="2" s="1"/>
  <c r="K46" i="2"/>
  <c r="Z44" i="2"/>
  <c r="AG41" i="2"/>
  <c r="AA38" i="2"/>
  <c r="AB38" i="2"/>
  <c r="AE46" i="2"/>
  <c r="Z19" i="2"/>
  <c r="AH28" i="2"/>
  <c r="AA32" i="2"/>
  <c r="AQ18" i="2"/>
  <c r="AB17" i="2"/>
  <c r="AA17" i="2"/>
  <c r="AQ17" i="2"/>
  <c r="AF17" i="2"/>
  <c r="Z16" i="2"/>
  <c r="Z18" i="2"/>
  <c r="Z20" i="2"/>
  <c r="AP28" i="2"/>
  <c r="AR46" i="2"/>
  <c r="AP27" i="12"/>
  <c r="AS45" i="12"/>
  <c r="Y28" i="2"/>
  <c r="M28" i="2" s="1"/>
  <c r="AP44" i="2"/>
  <c r="AI28" i="2"/>
  <c r="AI44" i="2"/>
  <c r="AF27" i="14"/>
  <c r="AG27" i="13"/>
  <c r="AS43" i="13"/>
  <c r="P23" i="13"/>
  <c r="AB23" i="13" s="1"/>
  <c r="AA23" i="13"/>
  <c r="AS40" i="2"/>
  <c r="AG40" i="2"/>
  <c r="AQ22" i="12"/>
  <c r="AI22" i="12"/>
  <c r="AA22" i="12"/>
  <c r="AF43" i="12"/>
  <c r="L45" i="13"/>
  <c r="AQ15" i="13"/>
  <c r="AB15" i="13"/>
  <c r="AH15" i="13"/>
  <c r="AA15" i="13"/>
  <c r="AI31" i="13"/>
  <c r="AP31" i="13"/>
  <c r="AP43" i="13" s="1"/>
  <c r="AP45" i="13" s="1"/>
  <c r="AR31" i="13"/>
  <c r="AR43" i="13" s="1"/>
  <c r="AR45" i="13" s="1"/>
  <c r="AB31" i="13"/>
  <c r="AA31" i="13"/>
  <c r="AQ35" i="13"/>
  <c r="AI35" i="13"/>
  <c r="AG43" i="13"/>
  <c r="AH30" i="13"/>
  <c r="Z43" i="13"/>
  <c r="N43" i="13" s="1"/>
  <c r="AQ30" i="13"/>
  <c r="Y45" i="13"/>
  <c r="AB35" i="13"/>
  <c r="AA35" i="13"/>
  <c r="I45" i="13"/>
  <c r="AE45" i="13"/>
  <c r="J45" i="13"/>
  <c r="AQ20" i="13"/>
  <c r="AI20" i="13"/>
  <c r="AI27" i="13" s="1"/>
  <c r="AA20" i="13"/>
  <c r="AB20" i="13"/>
  <c r="AD45" i="13"/>
  <c r="G45" i="13"/>
  <c r="K45" i="13"/>
  <c r="M27" i="13"/>
  <c r="M45" i="13" s="1"/>
  <c r="AS27" i="13"/>
  <c r="AS45" i="13" s="1"/>
  <c r="G46" i="2"/>
  <c r="I44" i="14"/>
  <c r="U44" i="14" s="1"/>
  <c r="AF45" i="13"/>
  <c r="I44" i="13"/>
  <c r="U44" i="13" s="1"/>
  <c r="I28" i="13"/>
  <c r="AH19" i="13"/>
  <c r="AQ19" i="13"/>
  <c r="AB19" i="13"/>
  <c r="AA19" i="13"/>
  <c r="AH39" i="13"/>
  <c r="AB39" i="13"/>
  <c r="AA39" i="13"/>
  <c r="AQ39" i="13"/>
  <c r="AB42" i="14"/>
  <c r="AQ42" i="14"/>
  <c r="AA42" i="14"/>
  <c r="AB32" i="14"/>
  <c r="AR32" i="14"/>
  <c r="AA32" i="14"/>
  <c r="AB35" i="14"/>
  <c r="AQ35" i="14"/>
  <c r="AI35" i="14"/>
  <c r="AA35" i="14"/>
  <c r="AQ16" i="14"/>
  <c r="AA16" i="14"/>
  <c r="AB16" i="14"/>
  <c r="P24" i="14"/>
  <c r="AB24" i="14" s="1"/>
  <c r="AA24" i="14"/>
  <c r="Z15" i="14"/>
  <c r="Z27" i="14" s="1"/>
  <c r="N27" i="14" s="1"/>
  <c r="AP15" i="14"/>
  <c r="AP27" i="14" s="1"/>
  <c r="P26" i="14"/>
  <c r="AB26" i="14" s="1"/>
  <c r="AA26" i="14"/>
  <c r="AA33" i="14"/>
  <c r="AB33" i="14"/>
  <c r="AI33" i="14"/>
  <c r="AR33" i="14"/>
  <c r="AA17" i="14"/>
  <c r="AI17" i="14"/>
  <c r="AB17" i="14"/>
  <c r="AR17" i="14"/>
  <c r="AR27" i="14" s="1"/>
  <c r="AQ34" i="14"/>
  <c r="AB34" i="14"/>
  <c r="AI34" i="14"/>
  <c r="AA34" i="14"/>
  <c r="I45" i="14"/>
  <c r="I28" i="14"/>
  <c r="AQ14" i="14"/>
  <c r="AA14" i="14"/>
  <c r="AB14" i="14"/>
  <c r="M43" i="14"/>
  <c r="M45" i="14" s="1"/>
  <c r="Y45" i="14"/>
  <c r="AI42" i="14"/>
  <c r="J45" i="14"/>
  <c r="AB20" i="14"/>
  <c r="AQ20" i="14"/>
  <c r="AI20" i="14"/>
  <c r="AA20" i="14"/>
  <c r="AB40" i="14"/>
  <c r="AA40" i="14"/>
  <c r="AB39" i="14"/>
  <c r="AA39" i="14"/>
  <c r="AB19" i="14"/>
  <c r="AA19" i="14"/>
  <c r="AI19" i="14"/>
  <c r="AQ19" i="14"/>
  <c r="AH37" i="14"/>
  <c r="AH43" i="14" s="1"/>
  <c r="AQ37" i="14"/>
  <c r="AB37" i="14"/>
  <c r="AA37" i="14"/>
  <c r="AB31" i="14"/>
  <c r="AQ31" i="14"/>
  <c r="AA31" i="14"/>
  <c r="AD45" i="14"/>
  <c r="AF43" i="14"/>
  <c r="AP30" i="14"/>
  <c r="AP43" i="14" s="1"/>
  <c r="AI16" i="14"/>
  <c r="N44" i="2"/>
  <c r="AS25" i="2"/>
  <c r="AS28" i="2" s="1"/>
  <c r="AB31" i="2"/>
  <c r="AA31" i="2"/>
  <c r="AF31" i="2"/>
  <c r="AQ31" i="2"/>
  <c r="AA22" i="2"/>
  <c r="AB22" i="2"/>
  <c r="AQ22" i="2"/>
  <c r="AQ20" i="2"/>
  <c r="AB20" i="2"/>
  <c r="AA20" i="2"/>
  <c r="AB14" i="2"/>
  <c r="AA14" i="2"/>
  <c r="AF14" i="2"/>
  <c r="AQ14" i="2"/>
  <c r="AA35" i="2"/>
  <c r="AH35" i="2"/>
  <c r="AB35" i="2"/>
  <c r="AQ35" i="2"/>
  <c r="AB34" i="2"/>
  <c r="AQ34" i="2"/>
  <c r="AF34" i="2"/>
  <c r="AA34" i="2"/>
  <c r="AQ39" i="2"/>
  <c r="AB39" i="2"/>
  <c r="AG39" i="2"/>
  <c r="AA39" i="2"/>
  <c r="J46" i="2"/>
  <c r="I29" i="2"/>
  <c r="AG25" i="2"/>
  <c r="AB16" i="2"/>
  <c r="AF16" i="2"/>
  <c r="AA16" i="2"/>
  <c r="AQ16" i="2"/>
  <c r="AA42" i="2"/>
  <c r="AB42" i="2"/>
  <c r="AA27" i="2"/>
  <c r="AB27" i="2"/>
  <c r="M44" i="2"/>
  <c r="AQ36" i="2"/>
  <c r="AA36" i="2"/>
  <c r="AB36" i="2"/>
  <c r="AH36" i="2"/>
  <c r="M43" i="12"/>
  <c r="M45" i="12" s="1"/>
  <c r="Y45" i="12"/>
  <c r="AB35" i="12"/>
  <c r="AA35" i="12"/>
  <c r="AH35" i="12"/>
  <c r="AQ35" i="12"/>
  <c r="AB36" i="12"/>
  <c r="AA36" i="12"/>
  <c r="AR36" i="12"/>
  <c r="AR43" i="12" s="1"/>
  <c r="AG36" i="12"/>
  <c r="AH31" i="12"/>
  <c r="AA31" i="12"/>
  <c r="AB31" i="12"/>
  <c r="AQ31" i="12"/>
  <c r="P24" i="12"/>
  <c r="AB24" i="12" s="1"/>
  <c r="AA24" i="12"/>
  <c r="AB33" i="12"/>
  <c r="AQ33" i="12"/>
  <c r="AH33" i="12"/>
  <c r="AA33" i="12"/>
  <c r="AG39" i="12"/>
  <c r="AQ39" i="12"/>
  <c r="AA39" i="12"/>
  <c r="AB39" i="12"/>
  <c r="AQ34" i="12"/>
  <c r="AB34" i="12"/>
  <c r="AA34" i="12"/>
  <c r="AA21" i="12"/>
  <c r="AB21" i="12"/>
  <c r="AQ21" i="12"/>
  <c r="AG21" i="12"/>
  <c r="AG27" i="12" s="1"/>
  <c r="AB37" i="12"/>
  <c r="AQ37" i="12"/>
  <c r="AA37" i="12"/>
  <c r="AA26" i="12"/>
  <c r="P26" i="12"/>
  <c r="AB26" i="12" s="1"/>
  <c r="AP43" i="12"/>
  <c r="AA25" i="12"/>
  <c r="P25" i="12"/>
  <c r="AB25" i="12" s="1"/>
  <c r="AA19" i="12"/>
  <c r="AQ19" i="12"/>
  <c r="AB19" i="12"/>
  <c r="AB18" i="12"/>
  <c r="AA18" i="12"/>
  <c r="AQ18" i="12"/>
  <c r="AH32" i="12"/>
  <c r="AA32" i="12"/>
  <c r="AB32" i="12"/>
  <c r="AQ32" i="12"/>
  <c r="AA20" i="12"/>
  <c r="AR20" i="12"/>
  <c r="AR27" i="12" s="1"/>
  <c r="AB20" i="12"/>
  <c r="AI19" i="12"/>
  <c r="AF27" i="12"/>
  <c r="AH27" i="12" l="1"/>
  <c r="AF45" i="14"/>
  <c r="AH27" i="13"/>
  <c r="AG45" i="13"/>
  <c r="AF45" i="12"/>
  <c r="AH43" i="12"/>
  <c r="AI27" i="12"/>
  <c r="AI45" i="12" s="1"/>
  <c r="AG44" i="2"/>
  <c r="N45" i="13"/>
  <c r="AB27" i="13"/>
  <c r="P27" i="13" s="1"/>
  <c r="AI27" i="14"/>
  <c r="AG45" i="14"/>
  <c r="AA27" i="12"/>
  <c r="O27" i="12" s="1"/>
  <c r="U28" i="12"/>
  <c r="AH45" i="12"/>
  <c r="Y46" i="2"/>
  <c r="AS44" i="2"/>
  <c r="AS46" i="2" s="1"/>
  <c r="AP45" i="14"/>
  <c r="AQ27" i="12"/>
  <c r="Z27" i="12"/>
  <c r="AB27" i="12"/>
  <c r="P27" i="12" s="1"/>
  <c r="O28" i="12" s="1"/>
  <c r="AP45" i="12"/>
  <c r="AR45" i="12"/>
  <c r="AF32" i="2"/>
  <c r="AF44" i="2" s="1"/>
  <c r="AB32" i="2"/>
  <c r="AB44" i="2" s="1"/>
  <c r="AH44" i="2"/>
  <c r="AH46" i="2" s="1"/>
  <c r="AB19" i="2"/>
  <c r="AB28" i="2" s="1"/>
  <c r="P28" i="2" s="1"/>
  <c r="AA19" i="2"/>
  <c r="AA28" i="2" s="1"/>
  <c r="O28" i="2" s="1"/>
  <c r="AQ19" i="2"/>
  <c r="AQ28" i="2" s="1"/>
  <c r="AG19" i="2"/>
  <c r="AG28" i="2" s="1"/>
  <c r="AG46" i="2" s="1"/>
  <c r="AP46" i="2"/>
  <c r="AQ32" i="2"/>
  <c r="AQ44" i="2" s="1"/>
  <c r="AI46" i="2"/>
  <c r="Z28" i="2"/>
  <c r="M46" i="2"/>
  <c r="AQ43" i="12"/>
  <c r="AA43" i="12"/>
  <c r="O43" i="12" s="1"/>
  <c r="AG43" i="12"/>
  <c r="AG45" i="12" s="1"/>
  <c r="AI43" i="13"/>
  <c r="AA43" i="13"/>
  <c r="O43" i="13" s="1"/>
  <c r="AI45" i="13"/>
  <c r="AQ43" i="13"/>
  <c r="Z45" i="13"/>
  <c r="AH43" i="13"/>
  <c r="AH45" i="13" s="1"/>
  <c r="AB43" i="13"/>
  <c r="P43" i="13" s="1"/>
  <c r="AQ27" i="13"/>
  <c r="AQ45" i="13" s="1"/>
  <c r="AA27" i="13"/>
  <c r="O27" i="13" s="1"/>
  <c r="U28" i="13"/>
  <c r="I46" i="13"/>
  <c r="AQ43" i="14"/>
  <c r="N45" i="14"/>
  <c r="Z45" i="14"/>
  <c r="AI30" i="14"/>
  <c r="AI43" i="14" s="1"/>
  <c r="AB30" i="14"/>
  <c r="AB43" i="14" s="1"/>
  <c r="AR30" i="14"/>
  <c r="AR43" i="14" s="1"/>
  <c r="AR45" i="14" s="1"/>
  <c r="AA30" i="14"/>
  <c r="AA43" i="14" s="1"/>
  <c r="I46" i="14"/>
  <c r="U28" i="14"/>
  <c r="AB15" i="14"/>
  <c r="AB27" i="14" s="1"/>
  <c r="P27" i="14" s="1"/>
  <c r="AA15" i="14"/>
  <c r="AA27" i="14" s="1"/>
  <c r="O27" i="14" s="1"/>
  <c r="AQ15" i="14"/>
  <c r="AQ27" i="14" s="1"/>
  <c r="AH15" i="14"/>
  <c r="AH27" i="14" s="1"/>
  <c r="AH45" i="14" s="1"/>
  <c r="U29" i="2"/>
  <c r="I47" i="2"/>
  <c r="AA44" i="2"/>
  <c r="AF28" i="2"/>
  <c r="AB43" i="12"/>
  <c r="AQ45" i="12" l="1"/>
  <c r="O28" i="13"/>
  <c r="P45" i="13"/>
  <c r="AI45" i="14"/>
  <c r="AA45" i="12"/>
  <c r="N27" i="12"/>
  <c r="N45" i="12" s="1"/>
  <c r="Z45" i="12"/>
  <c r="N28" i="2"/>
  <c r="N46" i="2" s="1"/>
  <c r="Z46" i="2"/>
  <c r="AB45" i="13"/>
  <c r="AA45" i="13"/>
  <c r="O44" i="13"/>
  <c r="O45" i="13"/>
  <c r="O28" i="14"/>
  <c r="P43" i="14"/>
  <c r="P45" i="14" s="1"/>
  <c r="AB45" i="14"/>
  <c r="AQ45" i="14"/>
  <c r="AA45" i="14"/>
  <c r="O43" i="14"/>
  <c r="AQ46" i="2"/>
  <c r="AF46" i="2"/>
  <c r="O29" i="2"/>
  <c r="P44" i="2"/>
  <c r="P46" i="2" s="1"/>
  <c r="AB46" i="2"/>
  <c r="AA46" i="2"/>
  <c r="O44" i="2"/>
  <c r="O46" i="2" s="1"/>
  <c r="P43" i="12"/>
  <c r="P45" i="12" s="1"/>
  <c r="AB45" i="12"/>
  <c r="O45" i="12"/>
  <c r="O46" i="13" l="1"/>
  <c r="G53" i="7"/>
  <c r="O44" i="14"/>
  <c r="O46" i="14" s="1"/>
  <c r="O45" i="14"/>
  <c r="F24" i="7"/>
  <c r="O45" i="2"/>
  <c r="O47" i="2" s="1"/>
  <c r="O44" i="12"/>
  <c r="O46" i="12" s="1"/>
  <c r="H24" i="7" l="1"/>
  <c r="I24" i="7"/>
  <c r="F34" i="7"/>
  <c r="G34" i="7"/>
  <c r="H34" i="7"/>
  <c r="I34" i="7"/>
  <c r="G24" i="7"/>
  <c r="E24" i="7"/>
  <c r="J24" i="7"/>
</calcChain>
</file>

<file path=xl/comments1.xml><?xml version="1.0" encoding="utf-8"?>
<comments xmlns="http://schemas.openxmlformats.org/spreadsheetml/2006/main">
  <authors>
    <author>bogdan chirita</author>
  </authors>
  <commentList>
    <comment ref="D15" authorId="0">
      <text>
        <r>
          <rPr>
            <b/>
            <sz val="9"/>
            <color indexed="81"/>
            <rFont val="Tahoma"/>
            <family val="2"/>
          </rPr>
          <t>bogdan chirita:</t>
        </r>
        <r>
          <rPr>
            <sz val="9"/>
            <color indexed="81"/>
            <rFont val="Tahoma"/>
            <family val="2"/>
          </rPr>
          <t xml:space="preserve">
cuplat pe Inginerie industiala 
si cu Ingineria calitatii la alte programe</t>
        </r>
      </text>
    </comment>
    <comment ref="D16" authorId="0">
      <text>
        <r>
          <rPr>
            <b/>
            <sz val="9"/>
            <color indexed="81"/>
            <rFont val="Tahoma"/>
            <family val="2"/>
          </rPr>
          <t>bogdan chirita:</t>
        </r>
        <r>
          <rPr>
            <sz val="9"/>
            <color indexed="81"/>
            <rFont val="Tahoma"/>
            <family val="2"/>
          </rPr>
          <t xml:space="preserve">
instrumentația virtuală</t>
        </r>
      </text>
    </comment>
    <comment ref="D51" authorId="0">
      <text>
        <r>
          <rPr>
            <b/>
            <sz val="9"/>
            <color indexed="81"/>
            <rFont val="Tahoma"/>
            <family val="2"/>
          </rPr>
          <t>bogdan chirita:</t>
        </r>
        <r>
          <rPr>
            <sz val="9"/>
            <color indexed="81"/>
            <rFont val="Tahoma"/>
            <family val="2"/>
          </rPr>
          <t xml:space="preserve">
cuplat cu TEC</t>
        </r>
      </text>
    </comment>
  </commentList>
</comments>
</file>

<file path=xl/comments2.xml><?xml version="1.0" encoding="utf-8"?>
<comments xmlns="http://schemas.openxmlformats.org/spreadsheetml/2006/main">
  <authors>
    <author>bogdan chirita</author>
  </authors>
  <commentList>
    <comment ref="D14" authorId="0">
      <text>
        <r>
          <rPr>
            <b/>
            <sz val="9"/>
            <color indexed="81"/>
            <rFont val="Tahoma"/>
            <family val="2"/>
          </rPr>
          <t>bogdan chirita:</t>
        </r>
        <r>
          <rPr>
            <sz val="9"/>
            <color indexed="81"/>
            <rFont val="Tahoma"/>
            <family val="2"/>
          </rPr>
          <t xml:space="preserve">
cuplat cu TCM
</t>
        </r>
      </text>
    </comment>
    <comment ref="D16" authorId="0">
      <text>
        <r>
          <rPr>
            <b/>
            <sz val="9"/>
            <color indexed="81"/>
            <rFont val="Tahoma"/>
            <family val="2"/>
          </rPr>
          <t>bogdan chirita:</t>
        </r>
        <r>
          <rPr>
            <sz val="9"/>
            <color indexed="81"/>
            <rFont val="Tahoma"/>
            <family val="2"/>
          </rPr>
          <t xml:space="preserve">
cuplat cu Estetica și design industrial
</t>
        </r>
      </text>
    </comment>
    <comment ref="D51" authorId="0">
      <text>
        <r>
          <rPr>
            <b/>
            <sz val="9"/>
            <color indexed="81"/>
            <rFont val="Tahoma"/>
            <family val="2"/>
          </rPr>
          <t>bogdan chirita:</t>
        </r>
        <r>
          <rPr>
            <sz val="9"/>
            <color indexed="81"/>
            <rFont val="Tahoma"/>
            <family val="2"/>
          </rPr>
          <t xml:space="preserve">
nu e in nomenclator
cuplare cu SSO</t>
        </r>
      </text>
    </comment>
  </commentList>
</comments>
</file>

<file path=xl/sharedStrings.xml><?xml version="1.0" encoding="utf-8"?>
<sst xmlns="http://schemas.openxmlformats.org/spreadsheetml/2006/main" count="789" uniqueCount="235">
  <si>
    <t>Nr crt</t>
  </si>
  <si>
    <t>Denumirea disciplinei</t>
  </si>
  <si>
    <t>Tip</t>
  </si>
  <si>
    <t>Cod disciplină</t>
  </si>
  <si>
    <t>C</t>
  </si>
  <si>
    <t>S</t>
  </si>
  <si>
    <t>L</t>
  </si>
  <si>
    <t>P</t>
  </si>
  <si>
    <t>Credite</t>
  </si>
  <si>
    <t>FV</t>
  </si>
  <si>
    <t>TO</t>
  </si>
  <si>
    <t>SI</t>
  </si>
  <si>
    <t>TOC</t>
  </si>
  <si>
    <t>TOA</t>
  </si>
  <si>
    <t>F</t>
  </si>
  <si>
    <t>Ore/săptămână</t>
  </si>
  <si>
    <t>Ore/semestru</t>
  </si>
  <si>
    <t>FACULTATEA DE INGINERIE</t>
  </si>
  <si>
    <t>Domeniul:</t>
  </si>
  <si>
    <t>PLAN DE ÎNVĂŢĂMÂNT</t>
  </si>
  <si>
    <t>SEMESTRUL 1</t>
  </si>
  <si>
    <t>SEMESTRUL 2</t>
  </si>
  <si>
    <t>DF</t>
  </si>
  <si>
    <t>DC</t>
  </si>
  <si>
    <t>DI</t>
  </si>
  <si>
    <t>DS</t>
  </si>
  <si>
    <t>DL</t>
  </si>
  <si>
    <t>CD</t>
  </si>
  <si>
    <t>ANUL I</t>
  </si>
  <si>
    <t>Cat</t>
  </si>
  <si>
    <t>DD</t>
  </si>
  <si>
    <t>D</t>
  </si>
  <si>
    <t>DO</t>
  </si>
  <si>
    <t>Denumirea disciplinei opţionale</t>
  </si>
  <si>
    <t>DO1</t>
  </si>
  <si>
    <t>DO2</t>
  </si>
  <si>
    <t>DO3</t>
  </si>
  <si>
    <t>DO4</t>
  </si>
  <si>
    <t>DO5</t>
  </si>
  <si>
    <t>U</t>
  </si>
  <si>
    <t>Forma de verificare</t>
  </si>
  <si>
    <t>Ore curs/săptămână</t>
  </si>
  <si>
    <t>Ore seminar/săptămână</t>
  </si>
  <si>
    <t>Ore laborator/săptămână</t>
  </si>
  <si>
    <t>Ore proiect/săptămână</t>
  </si>
  <si>
    <t>Total ore curs/semestru</t>
  </si>
  <si>
    <t>Total ore aplicaţii/semestru</t>
  </si>
  <si>
    <t>Total ore/semestru</t>
  </si>
  <si>
    <t>Total ore studiu individual/semestru</t>
  </si>
  <si>
    <t>Ore la opţiunea Universităţii din Bacău</t>
  </si>
  <si>
    <t>Disciplină fundamentală</t>
  </si>
  <si>
    <t>Disciplină inginerească în domeniu</t>
  </si>
  <si>
    <t>Disciplină de specialitate</t>
  </si>
  <si>
    <t>Disciplină complementară</t>
  </si>
  <si>
    <t>Disciplină impusă sau obligatorie</t>
  </si>
  <si>
    <t>Disciplină opţională sau la alegere</t>
  </si>
  <si>
    <t>Disciplină liber aleasă sau facultativă</t>
  </si>
  <si>
    <t>DO6</t>
  </si>
  <si>
    <t>DO7</t>
  </si>
  <si>
    <t>DO8</t>
  </si>
  <si>
    <t>DO9</t>
  </si>
  <si>
    <t>RECTOR,</t>
  </si>
  <si>
    <t>DECAN,</t>
  </si>
  <si>
    <t>Ciclul de studii:</t>
  </si>
  <si>
    <t>Titlul absolventului:</t>
  </si>
  <si>
    <t>Durata studiilor:</t>
  </si>
  <si>
    <t>Număr credite:</t>
  </si>
  <si>
    <t>Forma de învăţământ:</t>
  </si>
  <si>
    <t>Anul</t>
  </si>
  <si>
    <t>I</t>
  </si>
  <si>
    <t>II</t>
  </si>
  <si>
    <t>III</t>
  </si>
  <si>
    <t>IV</t>
  </si>
  <si>
    <t>Activităţi didactice</t>
  </si>
  <si>
    <t>Sem. 1</t>
  </si>
  <si>
    <t>Sem. 2</t>
  </si>
  <si>
    <t>Sesiunea de examene</t>
  </si>
  <si>
    <t>Iarnă</t>
  </si>
  <si>
    <t>Vară</t>
  </si>
  <si>
    <t>Practica săptămâni</t>
  </si>
  <si>
    <t>Numărul orelor pe săptămână</t>
  </si>
  <si>
    <t>SITUAŢII STATISTICE</t>
  </si>
  <si>
    <t>Total</t>
  </si>
  <si>
    <t>%</t>
  </si>
  <si>
    <t>Categorii de discipline</t>
  </si>
  <si>
    <t>Tipuri de discipline</t>
  </si>
  <si>
    <t>Total ore fără proiect de diplomă şi practică:</t>
  </si>
  <si>
    <t>Total ore curs</t>
  </si>
  <si>
    <t>Total ore aplicaţii</t>
  </si>
  <si>
    <t>TOTAL ORE:</t>
  </si>
  <si>
    <t>ANUL II</t>
  </si>
  <si>
    <t>ANUL III</t>
  </si>
  <si>
    <t>TOTAL SEMESTRU</t>
  </si>
  <si>
    <t>TOTAL AN</t>
  </si>
  <si>
    <t>ANUL IV</t>
  </si>
  <si>
    <t>Raport  CURS / APLICAŢII:</t>
  </si>
  <si>
    <t xml:space="preserve"> </t>
  </si>
  <si>
    <t>DUPĂ SEMESTRUL 8</t>
  </si>
  <si>
    <t>UNIVERSITATEA „VASILE ALECSANDRI” DIN BACĂU</t>
  </si>
  <si>
    <t>Finalizare proiect</t>
  </si>
  <si>
    <t>DIRECTOR DEPARTAMENT,</t>
  </si>
  <si>
    <t>.</t>
  </si>
  <si>
    <t>Ingineria şi protecţia mediului în industrie</t>
  </si>
  <si>
    <t>Facultatea</t>
  </si>
  <si>
    <t>DenFac</t>
  </si>
  <si>
    <t>Decani</t>
  </si>
  <si>
    <t>Departamente</t>
  </si>
  <si>
    <t>DirectoriDep</t>
  </si>
  <si>
    <t>Ciclul de studii</t>
  </si>
  <si>
    <t>Forma de învățământ</t>
  </si>
  <si>
    <t>Domeniul</t>
  </si>
  <si>
    <t>Programul de studii</t>
  </si>
  <si>
    <t>Departamentul de energetică, mecatronică și știința calculatoarelor (EMSC)</t>
  </si>
  <si>
    <t>Prof.univ.dr.ing. George CULEA</t>
  </si>
  <si>
    <t>Studii universitare de licență</t>
  </si>
  <si>
    <t>Învățământ cu frecvență (IF)</t>
  </si>
  <si>
    <t>Calculatoare şi tehnologia informaţiei</t>
  </si>
  <si>
    <t>Tehnologia informaţiei</t>
  </si>
  <si>
    <t>FACULTATEA DE LITERE</t>
  </si>
  <si>
    <t>Conf.univ.dr. Simina MASTACAN</t>
  </si>
  <si>
    <t>Departamentul de ingineria şi managementul sistemelor industriale (IMSI)</t>
  </si>
  <si>
    <t>Ștudii universitare de master</t>
  </si>
  <si>
    <t>Învățământ la distanță (ID)</t>
  </si>
  <si>
    <t>Ingineria mediului</t>
  </si>
  <si>
    <t>FACULTATEA DE ȘTIINȚE</t>
  </si>
  <si>
    <t>Prof.univ.dr. Mihai TALMACIU</t>
  </si>
  <si>
    <t>Departamentul de ingineria şi managementul sistemelor mecanice (IMSM)</t>
  </si>
  <si>
    <t>Prof.univ.dr.ing. Gheorghe PINTILIE</t>
  </si>
  <si>
    <t>Studii universitare de doctorat</t>
  </si>
  <si>
    <t>Învățământ cu frecvență redusă (IFR)</t>
  </si>
  <si>
    <t>Ingineria produselor alimentare</t>
  </si>
  <si>
    <t>Ingineria dezvoltării rurale durabile</t>
  </si>
  <si>
    <t>FACULTATEA DE ȘTIINȚE ECONOMICE</t>
  </si>
  <si>
    <t>Prof.univ.dr.ing.ec. Ovidiu-Leonard TURCU</t>
  </si>
  <si>
    <t>Departamentul de ingineria mediului şi inginerie mecanică (IMIM)</t>
  </si>
  <si>
    <t>Prof.univ.dr.ing. Luminița BIBIRE</t>
  </si>
  <si>
    <t>Studii de conversie profesională</t>
  </si>
  <si>
    <t>Inginerie chimică</t>
  </si>
  <si>
    <t>FACULTATEA DE ȘTIINȚE ALE MIȘCĂRII, SPORTULUI ȘI SĂNĂTĂȚII</t>
  </si>
  <si>
    <t>Prof.univ.dr. Nănuț-Nicu MÂRZA-DĂNILĂ</t>
  </si>
  <si>
    <t>Departamentul de inginerie chimică și alimentară (ICA)</t>
  </si>
  <si>
    <t>Prof.univ.dr.chim. Doru-Neculai MIRON</t>
  </si>
  <si>
    <t>Inginerie energetică</t>
  </si>
  <si>
    <t>Controlul şi securitatea produselor alimentare</t>
  </si>
  <si>
    <t>DEPARTAMENTUL PENTRU PREGĂTIREA PERSONALULUI DIDACTIC</t>
  </si>
  <si>
    <t>Prof.univ.dr. Gheorghe DUMITRIU</t>
  </si>
  <si>
    <t>Departamentul de limbi și literaturi străine</t>
  </si>
  <si>
    <t>Conf.univ.dr. Elena BONTA</t>
  </si>
  <si>
    <t>Inginerie industrială</t>
  </si>
  <si>
    <t>Inginerie biochimică</t>
  </si>
  <si>
    <t>Departamentul de limba și literatura română și științe ale comunicării</t>
  </si>
  <si>
    <t>Lector univ.dr. Luminița DRUGĂ</t>
  </si>
  <si>
    <t>Inginerie mecanică</t>
  </si>
  <si>
    <t>Energetică industrială</t>
  </si>
  <si>
    <t>Departamentul de educație fizică și performanță sportivă</t>
  </si>
  <si>
    <t>Prof.univ.dr. Gheorghe BALINT</t>
  </si>
  <si>
    <t>Inginerie şi management</t>
  </si>
  <si>
    <t>Design industrial</t>
  </si>
  <si>
    <t>Departamentul de kinetoterapie și terapie ocupațională</t>
  </si>
  <si>
    <t>Prof.univ.dr. Gloria RAȚĂ</t>
  </si>
  <si>
    <t>Mecatronică şi robotică</t>
  </si>
  <si>
    <t>Ingineria şi managementul calităţii</t>
  </si>
  <si>
    <t>Departamentul de matematică, informatică și științele educației</t>
  </si>
  <si>
    <t>Conf.univ.dr. Marcelina-Cristina MOCANU</t>
  </si>
  <si>
    <t>Limbă şi literatură</t>
  </si>
  <si>
    <t>Tehnologia construcţiilor de maşini</t>
  </si>
  <si>
    <t>Departamentul de biologie, ecologie și protecția mediului</t>
  </si>
  <si>
    <t>Lector univ.dr. Camelia URECHE</t>
  </si>
  <si>
    <t>Limbi moderne aplicate</t>
  </si>
  <si>
    <t>Echipamente pentru procese industriale</t>
  </si>
  <si>
    <t>Departamentul de contabilitate, audit și analiză economico-financiară</t>
  </si>
  <si>
    <t>Prof.univ.dr. Mihai DEJU</t>
  </si>
  <si>
    <t>Ştiinţe ale comunicării</t>
  </si>
  <si>
    <t>Inginerie economică în domeniul mecanic</t>
  </si>
  <si>
    <t>Departamentul de marketing și management</t>
  </si>
  <si>
    <t>Prof.univ.dr. Eugenia HARJA</t>
  </si>
  <si>
    <t>Biologie</t>
  </si>
  <si>
    <t>Mecatronică</t>
  </si>
  <si>
    <t>Departamentul pentru pregătirea personalului didactic</t>
  </si>
  <si>
    <t>Informatică</t>
  </si>
  <si>
    <t>Limba şi literatura engleză - Limba şi literatura franceză</t>
  </si>
  <si>
    <t>Matematică</t>
  </si>
  <si>
    <t>Limba şi literatura română - Limba şi literatura engleză</t>
  </si>
  <si>
    <t>Ştiinţa mediului</t>
  </si>
  <si>
    <t>Limba şi literatura română - Limba şi literatura franceză</t>
  </si>
  <si>
    <t>Ştiinţe ale educaţiei</t>
  </si>
  <si>
    <t>Limba şi literatura franceză - Limba şi literatura română</t>
  </si>
  <si>
    <t>Administrarea afacerilor</t>
  </si>
  <si>
    <t>Limba şi literatura engleză - Limba şi literatura română</t>
  </si>
  <si>
    <t>Contabilitate</t>
  </si>
  <si>
    <t>Traducere şi interpretare (engleză, franceză)</t>
  </si>
  <si>
    <t>Comunicare şi relaţii publice</t>
  </si>
  <si>
    <t>Marketing</t>
  </si>
  <si>
    <t>Educaţie fizică şi sport</t>
  </si>
  <si>
    <t>Kinetoterapie</t>
  </si>
  <si>
    <t>Psihologie</t>
  </si>
  <si>
    <t>Ecologie şi protecţia mediului</t>
  </si>
  <si>
    <t>Pedagogia învăţământului primar şi preşcolar</t>
  </si>
  <si>
    <t>Contabilitate şi informatică de gestiune</t>
  </si>
  <si>
    <t>Educaţie fizică şi sportivă</t>
  </si>
  <si>
    <t>Sport şi performanţă motrică</t>
  </si>
  <si>
    <t>Kinetoterapie şi motricitate specială</t>
  </si>
  <si>
    <t>Terapie ocupaţională</t>
  </si>
  <si>
    <t>Modul psihopedagogic- nivelul I</t>
  </si>
  <si>
    <t>Cod</t>
  </si>
  <si>
    <t>Programul de studii:</t>
  </si>
  <si>
    <t>Inginer</t>
  </si>
  <si>
    <t>4 ani</t>
  </si>
  <si>
    <t>Practica de an (totalul stagiilor anuale):</t>
  </si>
  <si>
    <t>Practica pentru elaborarea proiectului de diplomă:</t>
  </si>
  <si>
    <t>*</t>
  </si>
  <si>
    <t>Conf. dr. ing. Bogdan Alexandru Chiriță</t>
  </si>
  <si>
    <t>Prof.univ.dr.ing. Valentin ZICHIL</t>
  </si>
  <si>
    <t>UB01II</t>
  </si>
  <si>
    <t>UB01DI</t>
  </si>
  <si>
    <t>240 credite la disciplinele obligatorii și opționale + 10 credite la finalizare de studii</t>
  </si>
  <si>
    <t>Departamentul …………………….</t>
  </si>
  <si>
    <t>………………..</t>
  </si>
  <si>
    <t>……………………..</t>
  </si>
  <si>
    <t>Departamentul ………………………………….</t>
  </si>
  <si>
    <t>Valabil începând cu anul I universitar ………..-…………..</t>
  </si>
  <si>
    <t>Procent maxim online:</t>
  </si>
  <si>
    <t>Curs ………..       Aplicații …….</t>
  </si>
  <si>
    <t>Competențe profesionale</t>
  </si>
  <si>
    <t>Competențe transversale</t>
  </si>
  <si>
    <t>Se vor specifica doar competențele generale  (C1 - C6), așa cum sunt menționate in suplimentul la diplomă</t>
  </si>
  <si>
    <t>Departamentul …………</t>
  </si>
  <si>
    <t>COMPETENȚE CONFERITE DE PROGRAMUL DE STUDII</t>
  </si>
  <si>
    <t>APROBARE SENAT</t>
  </si>
  <si>
    <t>SEMESTRUL 3</t>
  </si>
  <si>
    <t>SEMESTRUL 4</t>
  </si>
  <si>
    <t>SEMESTRUL 5</t>
  </si>
  <si>
    <t>SEMESTRUL 6</t>
  </si>
  <si>
    <t>SEMESTRUL 7</t>
  </si>
  <si>
    <t>SEMESTRUL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</si>
</sst>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1" x14ac:knownFonts="1">
    <font>
      <sz val="10"/>
      <name val="Arial"/>
      <charset val="238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sz val="8"/>
      <color indexed="63"/>
      <name val="Arial"/>
      <family val="2"/>
    </font>
    <font>
      <sz val="10"/>
      <color indexed="63"/>
      <name val="Arial"/>
      <family val="2"/>
    </font>
    <font>
      <sz val="12"/>
      <color indexed="63"/>
      <name val="Arial"/>
      <family val="2"/>
    </font>
    <font>
      <b/>
      <sz val="8"/>
      <color indexed="63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sz val="8"/>
      <color indexed="9"/>
      <name val="Arial"/>
      <family val="2"/>
    </font>
    <font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sz val="11"/>
      <name val="Arial"/>
      <family val="2"/>
      <charset val="238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8"/>
      <color rgb="FFFFFF00"/>
      <name val="Arial"/>
      <family val="2"/>
    </font>
    <font>
      <sz val="8"/>
      <color rgb="FFFFFF0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sz val="8"/>
      <color theme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7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i/>
      <sz val="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" fillId="0" borderId="0" applyFont="0" applyFill="0" applyBorder="0" applyAlignment="0" applyProtection="0"/>
  </cellStyleXfs>
  <cellXfs count="520">
    <xf numFmtId="0" fontId="0" fillId="0" borderId="0" xfId="0"/>
    <xf numFmtId="0" fontId="3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1" fontId="3" fillId="0" borderId="4" xfId="0" applyNumberFormat="1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1" fontId="3" fillId="0" borderId="6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1" fontId="3" fillId="0" borderId="8" xfId="0" applyNumberFormat="1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8" fillId="0" borderId="6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/>
    </xf>
    <xf numFmtId="0" fontId="11" fillId="3" borderId="0" xfId="0" applyFont="1" applyFill="1" applyAlignment="1" applyProtection="1">
      <alignment horizontal="center" vertical="center"/>
    </xf>
    <xf numFmtId="0" fontId="12" fillId="3" borderId="0" xfId="0" applyFont="1" applyFill="1" applyAlignment="1" applyProtection="1">
      <alignment horizontal="center" vertical="center"/>
    </xf>
    <xf numFmtId="0" fontId="13" fillId="3" borderId="0" xfId="0" applyFont="1" applyFill="1" applyAlignment="1" applyProtection="1">
      <alignment horizontal="center" vertical="center"/>
    </xf>
    <xf numFmtId="0" fontId="14" fillId="3" borderId="0" xfId="0" applyFont="1" applyFill="1" applyAlignment="1" applyProtection="1">
      <alignment horizontal="center" vertical="center" wrapText="1"/>
    </xf>
    <xf numFmtId="0" fontId="3" fillId="3" borderId="0" xfId="0" applyFont="1" applyFill="1" applyAlignment="1" applyProtection="1">
      <alignment horizontal="center" vertical="center"/>
    </xf>
    <xf numFmtId="0" fontId="7" fillId="3" borderId="0" xfId="0" applyFont="1" applyFill="1" applyAlignment="1" applyProtection="1">
      <alignment horizontal="center" vertical="center"/>
    </xf>
    <xf numFmtId="0" fontId="5" fillId="3" borderId="0" xfId="0" applyFont="1" applyFill="1" applyAlignment="1" applyProtection="1">
      <alignment horizontal="center" vertical="center"/>
    </xf>
    <xf numFmtId="0" fontId="4" fillId="3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 wrapText="1"/>
    </xf>
    <xf numFmtId="0" fontId="3" fillId="0" borderId="28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left" vertical="center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6" fillId="0" borderId="0" xfId="0" applyFont="1"/>
    <xf numFmtId="0" fontId="16" fillId="0" borderId="0" xfId="0" applyFont="1" applyProtection="1">
      <protection locked="0"/>
    </xf>
    <xf numFmtId="0" fontId="15" fillId="0" borderId="0" xfId="0" applyFont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8" fillId="0" borderId="0" xfId="0" applyFont="1"/>
    <xf numFmtId="0" fontId="16" fillId="0" borderId="17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9" fillId="0" borderId="0" xfId="0" applyFont="1"/>
    <xf numFmtId="0" fontId="9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23" fillId="0" borderId="0" xfId="0" applyFont="1" applyAlignment="1">
      <alignment horizontal="center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6" fillId="0" borderId="29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6" fillId="0" borderId="29" xfId="0" applyFont="1" applyFill="1" applyBorder="1" applyAlignment="1">
      <alignment horizontal="center" vertical="center"/>
    </xf>
    <xf numFmtId="9" fontId="16" fillId="0" borderId="27" xfId="2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9" fontId="16" fillId="0" borderId="44" xfId="2" applyFont="1" applyBorder="1" applyAlignment="1">
      <alignment horizontal="center" vertical="center"/>
    </xf>
    <xf numFmtId="0" fontId="17" fillId="0" borderId="11" xfId="0" applyFont="1" applyBorder="1" applyAlignment="1">
      <alignment horizontal="center"/>
    </xf>
    <xf numFmtId="0" fontId="17" fillId="0" borderId="29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3" fillId="0" borderId="0" xfId="0" applyFont="1"/>
    <xf numFmtId="0" fontId="0" fillId="0" borderId="45" xfId="0" applyBorder="1" applyAlignment="1">
      <alignment horizontal="center" vertical="center"/>
    </xf>
    <xf numFmtId="2" fontId="23" fillId="0" borderId="0" xfId="0" applyNumberFormat="1" applyFont="1"/>
    <xf numFmtId="0" fontId="25" fillId="0" borderId="0" xfId="0" applyFont="1"/>
    <xf numFmtId="0" fontId="8" fillId="0" borderId="6" xfId="0" applyFont="1" applyFill="1" applyBorder="1" applyAlignment="1">
      <alignment horizontal="center" vertical="center"/>
    </xf>
    <xf numFmtId="0" fontId="26" fillId="0" borderId="0" xfId="0" applyFont="1" applyFill="1" applyAlignment="1" applyProtection="1">
      <alignment horizontal="left" vertical="center"/>
    </xf>
    <xf numFmtId="0" fontId="26" fillId="0" borderId="0" xfId="0" applyFont="1" applyFill="1" applyAlignment="1" applyProtection="1">
      <alignment horizontal="center" vertical="center"/>
    </xf>
    <xf numFmtId="0" fontId="26" fillId="0" borderId="0" xfId="0" applyFont="1"/>
    <xf numFmtId="0" fontId="26" fillId="0" borderId="0" xfId="0" applyFont="1" applyFill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center" vertical="center"/>
    </xf>
    <xf numFmtId="0" fontId="21" fillId="3" borderId="0" xfId="0" applyFont="1" applyFill="1"/>
    <xf numFmtId="0" fontId="0" fillId="3" borderId="0" xfId="0" applyFill="1"/>
    <xf numFmtId="0" fontId="22" fillId="3" borderId="0" xfId="0" applyFont="1" applyFill="1"/>
    <xf numFmtId="0" fontId="16" fillId="3" borderId="0" xfId="0" applyFont="1" applyFill="1"/>
    <xf numFmtId="0" fontId="18" fillId="3" borderId="0" xfId="0" applyFont="1" applyFill="1"/>
    <xf numFmtId="0" fontId="26" fillId="3" borderId="0" xfId="0" applyFont="1" applyFill="1" applyAlignment="1" applyProtection="1">
      <alignment horizontal="center" vertical="center"/>
    </xf>
    <xf numFmtId="0" fontId="26" fillId="3" borderId="0" xfId="0" applyFont="1" applyFill="1"/>
    <xf numFmtId="0" fontId="26" fillId="3" borderId="0" xfId="0" applyFont="1" applyFill="1" applyAlignment="1" applyProtection="1">
      <alignment horizontal="center" vertical="center"/>
      <protection locked="0"/>
    </xf>
    <xf numFmtId="164" fontId="16" fillId="0" borderId="27" xfId="2" applyNumberFormat="1" applyFont="1" applyBorder="1" applyAlignment="1">
      <alignment horizontal="center" vertical="center"/>
    </xf>
    <xf numFmtId="164" fontId="16" fillId="0" borderId="10" xfId="2" applyNumberFormat="1" applyFont="1" applyBorder="1" applyAlignment="1">
      <alignment horizontal="center" vertical="center"/>
    </xf>
    <xf numFmtId="164" fontId="16" fillId="0" borderId="29" xfId="2" applyNumberFormat="1" applyFont="1" applyBorder="1" applyAlignment="1">
      <alignment horizontal="center" vertical="center"/>
    </xf>
    <xf numFmtId="1" fontId="0" fillId="0" borderId="0" xfId="0" applyNumberFormat="1"/>
    <xf numFmtId="1" fontId="27" fillId="0" borderId="0" xfId="0" applyNumberFormat="1" applyFont="1"/>
    <xf numFmtId="0" fontId="0" fillId="0" borderId="2" xfId="0" applyBorder="1" applyAlignment="1">
      <alignment horizontal="center" vertical="center"/>
    </xf>
    <xf numFmtId="2" fontId="9" fillId="0" borderId="0" xfId="0" applyNumberFormat="1" applyFont="1" applyProtection="1">
      <protection locked="0"/>
    </xf>
    <xf numFmtId="2" fontId="9" fillId="0" borderId="0" xfId="0" applyNumberFormat="1" applyFont="1" applyProtection="1"/>
    <xf numFmtId="0" fontId="3" fillId="0" borderId="0" xfId="0" applyFont="1" applyProtection="1"/>
    <xf numFmtId="0" fontId="2" fillId="0" borderId="0" xfId="0" applyFont="1" applyAlignment="1" applyProtection="1">
      <alignment horizontal="left" vertical="center"/>
    </xf>
    <xf numFmtId="0" fontId="28" fillId="3" borderId="0" xfId="0" applyFont="1" applyFill="1" applyAlignment="1" applyProtection="1">
      <alignment horizontal="center" vertical="center"/>
    </xf>
    <xf numFmtId="0" fontId="27" fillId="3" borderId="0" xfId="0" applyFont="1" applyFill="1" applyAlignment="1" applyProtection="1">
      <alignment horizontal="center" vertical="center"/>
    </xf>
    <xf numFmtId="0" fontId="29" fillId="3" borderId="0" xfId="0" applyFont="1" applyFill="1" applyAlignment="1" applyProtection="1">
      <alignment horizontal="center" vertical="center"/>
    </xf>
    <xf numFmtId="0" fontId="30" fillId="3" borderId="0" xfId="0" applyFont="1" applyFill="1" applyAlignment="1" applyProtection="1">
      <alignment horizontal="center" vertical="center" wrapText="1"/>
    </xf>
    <xf numFmtId="0" fontId="30" fillId="3" borderId="6" xfId="0" applyFont="1" applyFill="1" applyBorder="1" applyAlignment="1" applyProtection="1">
      <alignment horizontal="center" vertical="center" wrapText="1"/>
    </xf>
    <xf numFmtId="0" fontId="30" fillId="3" borderId="0" xfId="0" applyFont="1" applyFill="1" applyBorder="1" applyAlignment="1" applyProtection="1">
      <alignment horizontal="center" vertical="center" wrapText="1"/>
    </xf>
    <xf numFmtId="0" fontId="30" fillId="3" borderId="2" xfId="0" applyFont="1" applyFill="1" applyBorder="1" applyAlignment="1" applyProtection="1">
      <alignment horizontal="center" vertical="center" wrapText="1"/>
    </xf>
    <xf numFmtId="0" fontId="30" fillId="3" borderId="3" xfId="0" applyFont="1" applyFill="1" applyBorder="1" applyAlignment="1" applyProtection="1">
      <alignment horizontal="center" vertical="center" wrapText="1"/>
    </xf>
    <xf numFmtId="0" fontId="30" fillId="3" borderId="0" xfId="0" applyFont="1" applyFill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25" fillId="0" borderId="6" xfId="0" applyFont="1" applyBorder="1" applyAlignment="1" applyProtection="1">
      <alignment horizontal="center" vertical="center"/>
      <protection locked="0"/>
    </xf>
    <xf numFmtId="0" fontId="25" fillId="0" borderId="21" xfId="0" applyFont="1" applyBorder="1" applyAlignment="1" applyProtection="1">
      <alignment horizontal="center" vertical="center"/>
      <protection locked="0"/>
    </xf>
    <xf numFmtId="0" fontId="25" fillId="0" borderId="22" xfId="0" applyFont="1" applyBorder="1" applyAlignment="1" applyProtection="1">
      <alignment horizontal="center" vertical="center"/>
      <protection locked="0"/>
    </xf>
    <xf numFmtId="0" fontId="11" fillId="3" borderId="0" xfId="1" applyFont="1" applyFill="1" applyAlignment="1" applyProtection="1">
      <alignment horizontal="center" vertical="center"/>
    </xf>
    <xf numFmtId="0" fontId="11" fillId="2" borderId="0" xfId="1" applyFont="1" applyFill="1" applyAlignment="1" applyProtection="1">
      <alignment horizontal="center" vertical="center"/>
    </xf>
    <xf numFmtId="0" fontId="3" fillId="3" borderId="0" xfId="1" applyFont="1" applyFill="1" applyAlignment="1" applyProtection="1">
      <alignment horizontal="center" vertical="center"/>
    </xf>
    <xf numFmtId="0" fontId="12" fillId="3" borderId="0" xfId="1" applyFont="1" applyFill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</xf>
    <xf numFmtId="0" fontId="9" fillId="0" borderId="0" xfId="1" applyFont="1" applyAlignment="1" applyProtection="1">
      <alignment horizontal="left" vertical="center"/>
    </xf>
    <xf numFmtId="0" fontId="7" fillId="3" borderId="0" xfId="1" applyFont="1" applyFill="1" applyAlignment="1" applyProtection="1">
      <alignment horizontal="center" vertical="center"/>
    </xf>
    <xf numFmtId="0" fontId="9" fillId="0" borderId="0" xfId="1" applyFont="1" applyAlignment="1" applyProtection="1">
      <alignment horizontal="left" vertical="center"/>
      <protection locked="0"/>
    </xf>
    <xf numFmtId="0" fontId="3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horizontal="left" vertical="center"/>
    </xf>
    <xf numFmtId="0" fontId="3" fillId="0" borderId="0" xfId="1" applyFont="1" applyAlignment="1" applyProtection="1">
      <alignment horizontal="center" vertical="center"/>
      <protection locked="0"/>
    </xf>
    <xf numFmtId="2" fontId="3" fillId="0" borderId="0" xfId="1" applyNumberFormat="1" applyFont="1" applyAlignment="1" applyProtection="1">
      <alignment horizontal="center" vertical="center"/>
    </xf>
    <xf numFmtId="0" fontId="3" fillId="0" borderId="0" xfId="1" applyFont="1" applyAlignment="1" applyProtection="1">
      <alignment horizontal="left" vertical="center"/>
    </xf>
    <xf numFmtId="0" fontId="13" fillId="3" borderId="0" xfId="1" applyFont="1" applyFill="1" applyAlignment="1" applyProtection="1">
      <alignment horizontal="center" vertical="center"/>
    </xf>
    <xf numFmtId="0" fontId="5" fillId="3" borderId="0" xfId="1" applyFont="1" applyFill="1" applyAlignment="1" applyProtection="1">
      <alignment horizontal="center" vertical="center"/>
    </xf>
    <xf numFmtId="0" fontId="5" fillId="0" borderId="0" xfId="1" applyFont="1" applyAlignment="1" applyProtection="1">
      <alignment horizontal="center" vertical="center"/>
    </xf>
    <xf numFmtId="0" fontId="4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  <xf numFmtId="0" fontId="14" fillId="3" borderId="0" xfId="1" applyFont="1" applyFill="1" applyAlignment="1" applyProtection="1">
      <alignment horizontal="center" vertical="center" wrapText="1"/>
    </xf>
    <xf numFmtId="0" fontId="4" fillId="3" borderId="0" xfId="1" applyFont="1" applyFill="1" applyAlignment="1" applyProtection="1">
      <alignment horizontal="center" vertical="center" wrapText="1"/>
    </xf>
    <xf numFmtId="0" fontId="4" fillId="0" borderId="0" xfId="1" applyFont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4" fillId="0" borderId="2" xfId="1" applyFont="1" applyBorder="1" applyAlignment="1" applyProtection="1">
      <alignment horizontal="center" vertical="center" wrapText="1"/>
    </xf>
    <xf numFmtId="0" fontId="4" fillId="0" borderId="22" xfId="1" applyFont="1" applyBorder="1" applyAlignment="1" applyProtection="1">
      <alignment horizontal="center" vertical="center" wrapText="1"/>
    </xf>
    <xf numFmtId="0" fontId="4" fillId="3" borderId="6" xfId="1" applyFont="1" applyFill="1" applyBorder="1" applyAlignment="1" applyProtection="1">
      <alignment horizontal="center" vertical="center" wrapText="1"/>
    </xf>
    <xf numFmtId="0" fontId="4" fillId="3" borderId="0" xfId="1" applyFont="1" applyFill="1" applyBorder="1" applyAlignment="1" applyProtection="1">
      <alignment horizontal="center" vertical="center" wrapText="1"/>
    </xf>
    <xf numFmtId="0" fontId="4" fillId="3" borderId="2" xfId="1" applyFont="1" applyFill="1" applyBorder="1" applyAlignment="1" applyProtection="1">
      <alignment horizontal="center" vertical="center" wrapText="1"/>
    </xf>
    <xf numFmtId="0" fontId="4" fillId="3" borderId="3" xfId="1" applyFont="1" applyFill="1" applyBorder="1" applyAlignment="1" applyProtection="1">
      <alignment horizontal="center" vertical="center" wrapText="1"/>
    </xf>
    <xf numFmtId="0" fontId="3" fillId="0" borderId="16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horizontal="center" vertical="center"/>
      <protection locked="0"/>
    </xf>
    <xf numFmtId="0" fontId="3" fillId="0" borderId="5" xfId="1" applyFont="1" applyBorder="1" applyAlignment="1" applyProtection="1">
      <alignment horizontal="center" vertical="center"/>
      <protection locked="0"/>
    </xf>
    <xf numFmtId="0" fontId="3" fillId="0" borderId="28" xfId="1" applyFont="1" applyBorder="1" applyAlignment="1" applyProtection="1">
      <alignment horizontal="center" vertical="center"/>
      <protection locked="0"/>
    </xf>
    <xf numFmtId="0" fontId="3" fillId="0" borderId="24" xfId="1" applyFont="1" applyBorder="1" applyAlignment="1" applyProtection="1">
      <alignment horizontal="center" vertical="center"/>
    </xf>
    <xf numFmtId="1" fontId="3" fillId="0" borderId="4" xfId="1" applyNumberFormat="1" applyFont="1" applyBorder="1" applyAlignment="1" applyProtection="1">
      <alignment horizontal="center" vertical="center"/>
    </xf>
    <xf numFmtId="0" fontId="3" fillId="0" borderId="4" xfId="1" applyFont="1" applyBorder="1" applyAlignment="1" applyProtection="1">
      <alignment horizontal="center" vertical="center"/>
    </xf>
    <xf numFmtId="0" fontId="3" fillId="0" borderId="28" xfId="1" applyFont="1" applyBorder="1" applyAlignment="1" applyProtection="1">
      <alignment horizontal="center" vertical="center"/>
    </xf>
    <xf numFmtId="0" fontId="3" fillId="0" borderId="17" xfId="1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 applyProtection="1">
      <alignment horizontal="center" vertical="center"/>
      <protection locked="0"/>
    </xf>
    <xf numFmtId="0" fontId="3" fillId="0" borderId="7" xfId="1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 applyProtection="1">
      <alignment horizontal="center" vertical="center"/>
    </xf>
    <xf numFmtId="0" fontId="3" fillId="0" borderId="30" xfId="1" applyFont="1" applyBorder="1" applyAlignment="1" applyProtection="1">
      <alignment horizontal="center" vertical="center"/>
    </xf>
    <xf numFmtId="0" fontId="3" fillId="0" borderId="18" xfId="1" applyFont="1" applyBorder="1" applyAlignment="1" applyProtection="1">
      <alignment horizontal="center" vertical="center"/>
      <protection locked="0"/>
    </xf>
    <xf numFmtId="0" fontId="3" fillId="0" borderId="8" xfId="1" applyFont="1" applyBorder="1" applyAlignment="1" applyProtection="1">
      <alignment horizontal="left" vertical="center"/>
      <protection locked="0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9" xfId="1" applyFont="1" applyBorder="1" applyAlignment="1" applyProtection="1">
      <alignment horizontal="center" vertical="center"/>
      <protection locked="0"/>
    </xf>
    <xf numFmtId="0" fontId="3" fillId="0" borderId="8" xfId="1" applyFont="1" applyBorder="1" applyAlignment="1" applyProtection="1">
      <alignment horizontal="center" vertical="center"/>
    </xf>
    <xf numFmtId="0" fontId="3" fillId="0" borderId="46" xfId="1" applyFont="1" applyBorder="1" applyAlignment="1" applyProtection="1">
      <alignment horizontal="center" vertical="center"/>
    </xf>
    <xf numFmtId="0" fontId="3" fillId="0" borderId="34" xfId="1" applyFont="1" applyBorder="1" applyAlignment="1" applyProtection="1">
      <alignment horizontal="center" vertical="center"/>
      <protection locked="0"/>
    </xf>
    <xf numFmtId="0" fontId="10" fillId="0" borderId="10" xfId="1" applyFont="1" applyBorder="1" applyAlignment="1" applyProtection="1">
      <alignment horizontal="center" vertical="center"/>
    </xf>
    <xf numFmtId="0" fontId="10" fillId="0" borderId="29" xfId="1" applyFont="1" applyBorder="1" applyAlignment="1" applyProtection="1">
      <alignment horizontal="center" vertical="center"/>
    </xf>
    <xf numFmtId="0" fontId="3" fillId="0" borderId="27" xfId="1" applyFont="1" applyBorder="1" applyAlignment="1" applyProtection="1">
      <alignment horizontal="center" vertical="center"/>
    </xf>
    <xf numFmtId="0" fontId="3" fillId="0" borderId="10" xfId="1" applyFont="1" applyBorder="1" applyAlignment="1" applyProtection="1">
      <alignment horizontal="center" vertical="center"/>
    </xf>
    <xf numFmtId="0" fontId="3" fillId="0" borderId="29" xfId="1" applyFont="1" applyBorder="1" applyAlignment="1" applyProtection="1">
      <alignment horizontal="center" vertical="center"/>
    </xf>
    <xf numFmtId="0" fontId="4" fillId="3" borderId="0" xfId="1" applyFont="1" applyFill="1" applyAlignment="1" applyProtection="1">
      <alignment horizontal="center" vertical="center"/>
    </xf>
    <xf numFmtId="0" fontId="3" fillId="0" borderId="37" xfId="1" applyFont="1" applyBorder="1" applyAlignment="1" applyProtection="1">
      <alignment horizontal="center" vertical="center"/>
      <protection locked="0"/>
    </xf>
    <xf numFmtId="0" fontId="3" fillId="0" borderId="14" xfId="1" applyFont="1" applyBorder="1" applyAlignment="1" applyProtection="1">
      <alignment horizontal="center" vertical="center"/>
    </xf>
    <xf numFmtId="0" fontId="18" fillId="0" borderId="0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 vertical="center"/>
      <protection locked="0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Fill="1" applyAlignment="1" applyProtection="1">
      <alignment horizontal="left" vertical="center"/>
    </xf>
    <xf numFmtId="2" fontId="2" fillId="0" borderId="0" xfId="0" applyNumberFormat="1" applyFont="1"/>
    <xf numFmtId="0" fontId="2" fillId="0" borderId="0" xfId="0" applyFont="1"/>
    <xf numFmtId="0" fontId="31" fillId="0" borderId="0" xfId="0" applyFont="1"/>
    <xf numFmtId="0" fontId="3" fillId="4" borderId="5" xfId="0" applyFont="1" applyFill="1" applyBorder="1" applyAlignment="1" applyProtection="1">
      <alignment horizontal="center" vertical="center"/>
    </xf>
    <xf numFmtId="0" fontId="3" fillId="0" borderId="5" xfId="0" quotePrefix="1" applyFont="1" applyBorder="1" applyAlignment="1" applyProtection="1">
      <alignment horizontal="center" vertical="center"/>
    </xf>
    <xf numFmtId="0" fontId="32" fillId="0" borderId="0" xfId="0" applyFont="1"/>
    <xf numFmtId="0" fontId="3" fillId="0" borderId="0" xfId="0" applyFont="1" applyFill="1" applyAlignment="1" applyProtection="1">
      <alignment horizontal="left" vertical="center"/>
    </xf>
    <xf numFmtId="0" fontId="3" fillId="4" borderId="0" xfId="1" applyFont="1" applyFill="1" applyAlignment="1" applyProtection="1">
      <alignment horizontal="center" vertical="center"/>
    </xf>
    <xf numFmtId="0" fontId="33" fillId="0" borderId="6" xfId="0" applyFont="1" applyBorder="1" applyAlignment="1" applyProtection="1">
      <alignment horizontal="left" vertical="center"/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3" fillId="0" borderId="25" xfId="0" applyFont="1" applyFill="1" applyBorder="1" applyAlignment="1" applyProtection="1">
      <alignment horizontal="center" vertical="center"/>
    </xf>
    <xf numFmtId="1" fontId="3" fillId="0" borderId="6" xfId="0" applyNumberFormat="1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5" xfId="0" quotePrefix="1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left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28" xfId="0" applyFont="1" applyFill="1" applyBorder="1" applyAlignment="1" applyProtection="1">
      <alignment horizontal="center" vertical="center"/>
      <protection locked="0"/>
    </xf>
    <xf numFmtId="0" fontId="3" fillId="0" borderId="24" xfId="0" applyFont="1" applyFill="1" applyBorder="1" applyAlignment="1" applyProtection="1">
      <alignment horizontal="center" vertical="center"/>
    </xf>
    <xf numFmtId="1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25" fillId="0" borderId="6" xfId="0" applyFont="1" applyFill="1" applyBorder="1" applyAlignment="1" applyProtection="1">
      <alignment horizontal="center" vertical="center"/>
      <protection locked="0"/>
    </xf>
    <xf numFmtId="0" fontId="3" fillId="5" borderId="19" xfId="0" applyFont="1" applyFill="1" applyBorder="1" applyAlignment="1" applyProtection="1">
      <alignment horizontal="center" vertical="center"/>
      <protection locked="0"/>
    </xf>
    <xf numFmtId="0" fontId="7" fillId="0" borderId="0" xfId="0" applyFont="1"/>
    <xf numFmtId="0" fontId="8" fillId="0" borderId="0" xfId="0" applyFont="1" applyBorder="1" applyAlignment="1" applyProtection="1">
      <alignment horizontal="center" vertical="center"/>
    </xf>
    <xf numFmtId="0" fontId="34" fillId="0" borderId="29" xfId="0" applyFont="1" applyBorder="1" applyAlignment="1">
      <alignment vertical="center" wrapText="1"/>
    </xf>
    <xf numFmtId="0" fontId="35" fillId="0" borderId="0" xfId="0" applyFont="1" applyProtection="1">
      <protection locked="0"/>
    </xf>
    <xf numFmtId="0" fontId="35" fillId="0" borderId="0" xfId="0" applyFont="1" applyAlignment="1" applyProtection="1">
      <alignment horizontal="left"/>
      <protection locked="0"/>
    </xf>
    <xf numFmtId="0" fontId="22" fillId="0" borderId="0" xfId="0" applyFont="1" applyAlignment="1">
      <alignment vertical="center"/>
    </xf>
    <xf numFmtId="2" fontId="26" fillId="0" borderId="0" xfId="2" applyNumberFormat="1" applyFont="1" applyAlignment="1">
      <alignment horizontal="center"/>
    </xf>
    <xf numFmtId="0" fontId="32" fillId="0" borderId="0" xfId="1" applyFont="1" applyAlignment="1" applyProtection="1">
      <alignment horizontal="left" vertical="center"/>
    </xf>
    <xf numFmtId="0" fontId="32" fillId="0" borderId="0" xfId="0" applyFont="1" applyAlignment="1" applyProtection="1">
      <alignment horizontal="left" vertical="center"/>
    </xf>
    <xf numFmtId="0" fontId="20" fillId="0" borderId="0" xfId="0" applyFont="1" applyAlignment="1">
      <alignment horizontal="left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horizontal="center" vertical="center"/>
    </xf>
    <xf numFmtId="0" fontId="32" fillId="0" borderId="0" xfId="1" applyFont="1" applyBorder="1" applyAlignment="1" applyProtection="1">
      <alignment horizontal="left" vertical="center"/>
    </xf>
    <xf numFmtId="0" fontId="7" fillId="0" borderId="0" xfId="1" applyFont="1" applyFill="1" applyAlignment="1" applyProtection="1">
      <alignment horizontal="left" vertical="center"/>
    </xf>
    <xf numFmtId="0" fontId="7" fillId="5" borderId="0" xfId="1" applyFont="1" applyFill="1" applyAlignment="1" applyProtection="1">
      <alignment horizontal="center" vertical="center"/>
    </xf>
    <xf numFmtId="0" fontId="7" fillId="5" borderId="0" xfId="0" applyFont="1" applyFill="1" applyAlignment="1" applyProtection="1">
      <alignment horizontal="center" vertical="center"/>
    </xf>
    <xf numFmtId="0" fontId="0" fillId="6" borderId="0" xfId="0" applyFill="1"/>
    <xf numFmtId="0" fontId="3" fillId="5" borderId="6" xfId="0" applyFont="1" applyFill="1" applyBorder="1" applyAlignment="1" applyProtection="1">
      <alignment horizontal="center" vertical="center"/>
      <protection locked="0"/>
    </xf>
    <xf numFmtId="0" fontId="3" fillId="5" borderId="6" xfId="0" applyFont="1" applyFill="1" applyBorder="1" applyAlignment="1" applyProtection="1">
      <alignment horizontal="left" vertical="center"/>
      <protection locked="0"/>
    </xf>
    <xf numFmtId="0" fontId="3" fillId="5" borderId="7" xfId="0" applyFont="1" applyFill="1" applyBorder="1" applyAlignment="1" applyProtection="1">
      <alignment horizontal="center" vertical="center"/>
      <protection locked="0"/>
    </xf>
    <xf numFmtId="0" fontId="3" fillId="5" borderId="16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28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  <protection locked="0"/>
    </xf>
    <xf numFmtId="0" fontId="11" fillId="3" borderId="0" xfId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3" fillId="3" borderId="0" xfId="1" applyFont="1" applyFill="1" applyBorder="1" applyAlignment="1" applyProtection="1">
      <alignment horizontal="center" vertical="center"/>
    </xf>
    <xf numFmtId="0" fontId="3" fillId="5" borderId="0" xfId="1" applyFont="1" applyFill="1" applyBorder="1" applyAlignment="1" applyProtection="1">
      <alignment horizontal="center" vertical="center"/>
    </xf>
    <xf numFmtId="0" fontId="3" fillId="5" borderId="17" xfId="0" applyFont="1" applyFill="1" applyBorder="1" applyAlignment="1" applyProtection="1">
      <alignment horizontal="center" vertical="center"/>
      <protection locked="0"/>
    </xf>
    <xf numFmtId="0" fontId="36" fillId="3" borderId="0" xfId="0" applyFont="1" applyFill="1" applyAlignment="1" applyProtection="1">
      <alignment horizontal="center" vertical="center"/>
    </xf>
    <xf numFmtId="0" fontId="36" fillId="0" borderId="0" xfId="0" applyFont="1" applyAlignment="1" applyProtection="1">
      <alignment horizontal="center" vertical="center"/>
    </xf>
    <xf numFmtId="0" fontId="36" fillId="5" borderId="19" xfId="0" applyFont="1" applyFill="1" applyBorder="1" applyAlignment="1" applyProtection="1">
      <alignment horizontal="center" vertical="center"/>
      <protection locked="0"/>
    </xf>
    <xf numFmtId="0" fontId="37" fillId="3" borderId="0" xfId="0" applyFont="1" applyFill="1" applyAlignment="1" applyProtection="1">
      <alignment horizontal="center" vertical="center" wrapText="1"/>
    </xf>
    <xf numFmtId="0" fontId="38" fillId="3" borderId="0" xfId="0" applyFont="1" applyFill="1" applyAlignment="1" applyProtection="1">
      <alignment horizontal="center" vertical="center" wrapText="1"/>
    </xf>
    <xf numFmtId="0" fontId="39" fillId="3" borderId="0" xfId="0" applyFont="1" applyFill="1" applyAlignment="1" applyProtection="1">
      <alignment horizontal="center" vertical="center"/>
    </xf>
    <xf numFmtId="0" fontId="40" fillId="3" borderId="0" xfId="0" applyFont="1" applyFill="1" applyAlignment="1" applyProtection="1">
      <alignment horizontal="center" vertical="center"/>
    </xf>
    <xf numFmtId="0" fontId="41" fillId="3" borderId="0" xfId="0" applyFont="1" applyFill="1" applyAlignment="1" applyProtection="1">
      <alignment horizontal="center" vertical="center"/>
    </xf>
    <xf numFmtId="0" fontId="42" fillId="3" borderId="0" xfId="0" applyFont="1" applyFill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3" fillId="5" borderId="25" xfId="0" applyFont="1" applyFill="1" applyBorder="1" applyAlignment="1" applyProtection="1">
      <alignment horizontal="center" vertical="center"/>
    </xf>
    <xf numFmtId="1" fontId="3" fillId="5" borderId="6" xfId="0" applyNumberFormat="1" applyFont="1" applyFill="1" applyBorder="1" applyAlignment="1" applyProtection="1">
      <alignment horizontal="center" vertical="center"/>
    </xf>
    <xf numFmtId="0" fontId="3" fillId="5" borderId="6" xfId="0" applyFont="1" applyFill="1" applyBorder="1" applyAlignment="1" applyProtection="1">
      <alignment horizontal="center" vertical="center"/>
    </xf>
    <xf numFmtId="0" fontId="3" fillId="5" borderId="5" xfId="0" applyFont="1" applyFill="1" applyBorder="1" applyAlignment="1" applyProtection="1">
      <alignment horizontal="center" vertical="center"/>
    </xf>
    <xf numFmtId="0" fontId="25" fillId="5" borderId="6" xfId="0" applyFont="1" applyFill="1" applyBorder="1" applyAlignment="1" applyProtection="1">
      <alignment horizontal="center" vertical="center"/>
      <protection locked="0"/>
    </xf>
    <xf numFmtId="0" fontId="42" fillId="5" borderId="6" xfId="0" applyFont="1" applyFill="1" applyBorder="1" applyAlignment="1" applyProtection="1">
      <alignment horizontal="center" vertical="center"/>
    </xf>
    <xf numFmtId="0" fontId="42" fillId="5" borderId="5" xfId="0" applyFont="1" applyFill="1" applyBorder="1" applyAlignment="1" applyProtection="1">
      <alignment horizontal="center" vertical="center"/>
    </xf>
    <xf numFmtId="0" fontId="4" fillId="8" borderId="0" xfId="0" applyFont="1" applyFill="1" applyAlignment="1" applyProtection="1">
      <alignment horizontal="center" vertical="center" wrapText="1"/>
    </xf>
    <xf numFmtId="0" fontId="3" fillId="8" borderId="0" xfId="0" applyFont="1" applyFill="1" applyAlignment="1" applyProtection="1">
      <alignment horizontal="center" vertical="center"/>
    </xf>
    <xf numFmtId="0" fontId="36" fillId="8" borderId="0" xfId="0" applyFont="1" applyFill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5" borderId="0" xfId="0" applyFont="1" applyFill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left" vertical="center"/>
      <protection locked="0"/>
    </xf>
    <xf numFmtId="0" fontId="4" fillId="7" borderId="0" xfId="0" applyFont="1" applyFill="1" applyAlignment="1" applyProtection="1">
      <alignment horizontal="center" vertical="center" wrapText="1"/>
    </xf>
    <xf numFmtId="0" fontId="3" fillId="7" borderId="0" xfId="0" applyFont="1" applyFill="1" applyAlignment="1" applyProtection="1">
      <alignment horizontal="center" vertical="center"/>
    </xf>
    <xf numFmtId="0" fontId="36" fillId="7" borderId="0" xfId="0" applyFont="1" applyFill="1" applyAlignment="1" applyProtection="1">
      <alignment horizontal="center" vertical="center"/>
    </xf>
    <xf numFmtId="0" fontId="28" fillId="7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33" fillId="0" borderId="4" xfId="0" applyFont="1" applyBorder="1" applyAlignment="1" applyProtection="1">
      <alignment horizontal="left" vertical="center" wrapText="1"/>
      <protection locked="0"/>
    </xf>
    <xf numFmtId="0" fontId="46" fillId="0" borderId="0" xfId="0" applyFont="1" applyFill="1" applyAlignment="1" applyProtection="1">
      <alignment horizontal="center" vertical="center"/>
    </xf>
    <xf numFmtId="0" fontId="47" fillId="0" borderId="0" xfId="0" applyFont="1"/>
    <xf numFmtId="0" fontId="42" fillId="0" borderId="0" xfId="0" applyFont="1" applyFill="1" applyAlignment="1" applyProtection="1">
      <alignment horizontal="center" vertical="center"/>
    </xf>
    <xf numFmtId="0" fontId="3" fillId="9" borderId="16" xfId="0" applyFont="1" applyFill="1" applyBorder="1" applyAlignment="1" applyProtection="1">
      <alignment horizontal="center" vertical="center"/>
      <protection locked="0"/>
    </xf>
    <xf numFmtId="0" fontId="3" fillId="9" borderId="4" xfId="0" applyFont="1" applyFill="1" applyBorder="1" applyAlignment="1" applyProtection="1">
      <alignment horizontal="center" vertical="center"/>
      <protection locked="0"/>
    </xf>
    <xf numFmtId="0" fontId="3" fillId="9" borderId="4" xfId="0" applyFont="1" applyFill="1" applyBorder="1" applyAlignment="1" applyProtection="1">
      <alignment horizontal="left" vertical="center"/>
      <protection locked="0"/>
    </xf>
    <xf numFmtId="0" fontId="3" fillId="9" borderId="4" xfId="0" applyFont="1" applyFill="1" applyBorder="1" applyAlignment="1" applyProtection="1">
      <alignment horizontal="center" vertical="center"/>
    </xf>
    <xf numFmtId="0" fontId="3" fillId="9" borderId="5" xfId="0" applyFont="1" applyFill="1" applyBorder="1" applyAlignment="1" applyProtection="1">
      <alignment horizontal="center" vertical="center"/>
      <protection locked="0"/>
    </xf>
    <xf numFmtId="0" fontId="3" fillId="9" borderId="28" xfId="0" applyFont="1" applyFill="1" applyBorder="1" applyAlignment="1" applyProtection="1">
      <alignment horizontal="center" vertical="center"/>
      <protection locked="0"/>
    </xf>
    <xf numFmtId="0" fontId="3" fillId="9" borderId="24" xfId="0" applyFont="1" applyFill="1" applyBorder="1" applyAlignment="1" applyProtection="1">
      <alignment horizontal="center" vertical="center"/>
    </xf>
    <xf numFmtId="1" fontId="3" fillId="9" borderId="4" xfId="0" applyNumberFormat="1" applyFont="1" applyFill="1" applyBorder="1" applyAlignment="1" applyProtection="1">
      <alignment horizontal="center" vertical="center"/>
    </xf>
    <xf numFmtId="0" fontId="3" fillId="9" borderId="5" xfId="0" applyFont="1" applyFill="1" applyBorder="1" applyAlignment="1" applyProtection="1">
      <alignment horizontal="center" vertical="center"/>
    </xf>
    <xf numFmtId="0" fontId="3" fillId="9" borderId="17" xfId="0" applyFont="1" applyFill="1" applyBorder="1" applyAlignment="1" applyProtection="1">
      <alignment horizontal="center" vertical="center"/>
      <protection locked="0"/>
    </xf>
    <xf numFmtId="0" fontId="3" fillId="9" borderId="6" xfId="0" applyFont="1" applyFill="1" applyBorder="1" applyAlignment="1" applyProtection="1">
      <alignment horizontal="center" vertical="center"/>
      <protection locked="0"/>
    </xf>
    <xf numFmtId="0" fontId="3" fillId="9" borderId="6" xfId="0" applyFont="1" applyFill="1" applyBorder="1" applyAlignment="1" applyProtection="1">
      <alignment horizontal="left" vertical="center"/>
      <protection locked="0"/>
    </xf>
    <xf numFmtId="0" fontId="3" fillId="9" borderId="7" xfId="0" applyFont="1" applyFill="1" applyBorder="1" applyAlignment="1" applyProtection="1">
      <alignment horizontal="center" vertical="center"/>
      <protection locked="0"/>
    </xf>
    <xf numFmtId="0" fontId="3" fillId="9" borderId="25" xfId="0" applyFont="1" applyFill="1" applyBorder="1" applyAlignment="1" applyProtection="1">
      <alignment horizontal="center" vertical="center"/>
    </xf>
    <xf numFmtId="1" fontId="3" fillId="9" borderId="6" xfId="0" applyNumberFormat="1" applyFont="1" applyFill="1" applyBorder="1" applyAlignment="1" applyProtection="1">
      <alignment horizontal="center" vertical="center"/>
    </xf>
    <xf numFmtId="0" fontId="3" fillId="9" borderId="6" xfId="0" applyFont="1" applyFill="1" applyBorder="1" applyAlignment="1" applyProtection="1">
      <alignment horizontal="center" vertical="center"/>
    </xf>
    <xf numFmtId="0" fontId="3" fillId="9" borderId="8" xfId="0" applyFont="1" applyFill="1" applyBorder="1" applyAlignment="1" applyProtection="1">
      <alignment horizontal="center" vertical="center"/>
      <protection locked="0"/>
    </xf>
    <xf numFmtId="0" fontId="3" fillId="9" borderId="8" xfId="0" applyFont="1" applyFill="1" applyBorder="1" applyAlignment="1" applyProtection="1">
      <alignment horizontal="left" vertical="center"/>
      <protection locked="0"/>
    </xf>
    <xf numFmtId="0" fontId="25" fillId="9" borderId="4" xfId="0" applyFont="1" applyFill="1" applyBorder="1" applyAlignment="1" applyProtection="1">
      <alignment horizontal="center" vertical="center"/>
      <protection locked="0"/>
    </xf>
    <xf numFmtId="0" fontId="3" fillId="9" borderId="9" xfId="0" applyFont="1" applyFill="1" applyBorder="1" applyAlignment="1" applyProtection="1">
      <alignment horizontal="center" vertical="center"/>
      <protection locked="0"/>
    </xf>
    <xf numFmtId="0" fontId="3" fillId="9" borderId="1" xfId="0" applyFont="1" applyFill="1" applyBorder="1" applyAlignment="1" applyProtection="1">
      <alignment horizontal="center" vertical="center"/>
    </xf>
    <xf numFmtId="0" fontId="3" fillId="9" borderId="2" xfId="0" applyFont="1" applyFill="1" applyBorder="1" applyAlignment="1" applyProtection="1">
      <alignment horizontal="center" vertical="center"/>
    </xf>
    <xf numFmtId="0" fontId="3" fillId="9" borderId="22" xfId="0" applyFont="1" applyFill="1" applyBorder="1" applyAlignment="1" applyProtection="1">
      <alignment horizontal="center" vertical="center"/>
    </xf>
    <xf numFmtId="0" fontId="3" fillId="9" borderId="26" xfId="0" applyFont="1" applyFill="1" applyBorder="1" applyAlignment="1" applyProtection="1">
      <alignment horizontal="center" vertical="center"/>
    </xf>
    <xf numFmtId="1" fontId="3" fillId="9" borderId="8" xfId="0" applyNumberFormat="1" applyFont="1" applyFill="1" applyBorder="1" applyAlignment="1" applyProtection="1">
      <alignment horizontal="center" vertical="center"/>
      <protection locked="0"/>
    </xf>
    <xf numFmtId="0" fontId="3" fillId="9" borderId="8" xfId="0" applyFont="1" applyFill="1" applyBorder="1" applyAlignment="1" applyProtection="1">
      <alignment horizontal="center" vertical="center"/>
    </xf>
    <xf numFmtId="0" fontId="3" fillId="9" borderId="5" xfId="0" quotePrefix="1" applyFont="1" applyFill="1" applyBorder="1" applyAlignment="1" applyProtection="1">
      <alignment horizontal="center" vertical="center"/>
    </xf>
    <xf numFmtId="0" fontId="42" fillId="0" borderId="25" xfId="0" applyFont="1" applyBorder="1" applyAlignment="1" applyProtection="1">
      <alignment horizontal="center" vertical="center"/>
    </xf>
    <xf numFmtId="1" fontId="42" fillId="0" borderId="6" xfId="0" applyNumberFormat="1" applyFont="1" applyBorder="1" applyAlignment="1" applyProtection="1">
      <alignment horizontal="center" vertical="center"/>
    </xf>
    <xf numFmtId="0" fontId="42" fillId="0" borderId="6" xfId="0" applyFont="1" applyBorder="1" applyAlignment="1" applyProtection="1">
      <alignment horizontal="center" vertical="center"/>
    </xf>
    <xf numFmtId="0" fontId="42" fillId="4" borderId="5" xfId="0" applyFont="1" applyFill="1" applyBorder="1" applyAlignment="1" applyProtection="1">
      <alignment horizontal="center" vertical="center"/>
    </xf>
    <xf numFmtId="0" fontId="42" fillId="0" borderId="26" xfId="0" applyFont="1" applyBorder="1" applyAlignment="1" applyProtection="1">
      <alignment horizontal="center" vertical="center"/>
    </xf>
    <xf numFmtId="1" fontId="42" fillId="0" borderId="8" xfId="0" applyNumberFormat="1" applyFont="1" applyBorder="1" applyAlignment="1" applyProtection="1">
      <alignment horizontal="center" vertical="center"/>
      <protection locked="0"/>
    </xf>
    <xf numFmtId="0" fontId="42" fillId="0" borderId="8" xfId="0" applyFont="1" applyBorder="1" applyAlignment="1" applyProtection="1">
      <alignment horizontal="center" vertical="center"/>
    </xf>
    <xf numFmtId="0" fontId="42" fillId="0" borderId="9" xfId="0" applyFont="1" applyBorder="1" applyAlignment="1" applyProtection="1">
      <alignment horizontal="center" vertical="center"/>
    </xf>
    <xf numFmtId="1" fontId="42" fillId="0" borderId="8" xfId="0" applyNumberFormat="1" applyFont="1" applyBorder="1" applyAlignment="1" applyProtection="1">
      <alignment horizontal="center" vertical="center"/>
    </xf>
    <xf numFmtId="0" fontId="42" fillId="0" borderId="5" xfId="0" quotePrefix="1" applyFont="1" applyBorder="1" applyAlignment="1" applyProtection="1">
      <alignment horizontal="center" vertical="center"/>
    </xf>
    <xf numFmtId="0" fontId="33" fillId="0" borderId="6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9" borderId="8" xfId="0" applyFont="1" applyFill="1" applyBorder="1" applyAlignment="1" applyProtection="1">
      <alignment horizontal="left" vertical="center" wrapText="1"/>
      <protection locked="0"/>
    </xf>
    <xf numFmtId="0" fontId="47" fillId="0" borderId="0" xfId="0" applyFont="1" applyFill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4" fillId="0" borderId="2" xfId="1" applyFont="1" applyBorder="1" applyAlignment="1" applyProtection="1">
      <alignment horizontal="center" vertical="center" wrapText="1"/>
    </xf>
    <xf numFmtId="0" fontId="23" fillId="0" borderId="0" xfId="0" applyFont="1" applyAlignment="1">
      <alignment horizontal="right"/>
    </xf>
    <xf numFmtId="0" fontId="7" fillId="0" borderId="0" xfId="0" applyFont="1" applyFill="1" applyAlignment="1" applyProtection="1">
      <alignment horizontal="center" vertical="center"/>
    </xf>
    <xf numFmtId="0" fontId="18" fillId="0" borderId="49" xfId="1" applyFont="1" applyBorder="1" applyAlignment="1" applyProtection="1">
      <alignment horizontal="center" vertical="center"/>
    </xf>
    <xf numFmtId="0" fontId="18" fillId="0" borderId="14" xfId="1" applyFont="1" applyBorder="1" applyAlignment="1" applyProtection="1">
      <alignment horizontal="center" vertical="center"/>
    </xf>
    <xf numFmtId="0" fontId="4" fillId="0" borderId="14" xfId="1" applyFont="1" applyBorder="1" applyAlignment="1" applyProtection="1">
      <alignment horizontal="center" vertical="center"/>
    </xf>
    <xf numFmtId="0" fontId="4" fillId="0" borderId="60" xfId="1" applyFont="1" applyBorder="1" applyAlignment="1" applyProtection="1">
      <alignment horizontal="center" vertical="center"/>
    </xf>
    <xf numFmtId="0" fontId="49" fillId="0" borderId="0" xfId="0" applyFont="1"/>
    <xf numFmtId="0" fontId="48" fillId="0" borderId="0" xfId="0" applyFont="1" applyAlignment="1">
      <alignment horizontal="right"/>
    </xf>
    <xf numFmtId="0" fontId="4" fillId="0" borderId="0" xfId="1" applyFont="1" applyBorder="1" applyAlignment="1" applyProtection="1">
      <alignment horizontal="center" vertical="center" wrapText="1"/>
    </xf>
    <xf numFmtId="0" fontId="33" fillId="0" borderId="0" xfId="0" applyFont="1" applyBorder="1" applyAlignment="1" applyProtection="1">
      <alignment horizontal="left" vertical="center" wrapText="1"/>
      <protection locked="0"/>
    </xf>
    <xf numFmtId="1" fontId="3" fillId="0" borderId="0" xfId="1" applyNumberFormat="1" applyFont="1" applyBorder="1" applyAlignment="1" applyProtection="1">
      <alignment horizontal="center" vertical="center"/>
    </xf>
    <xf numFmtId="0" fontId="33" fillId="0" borderId="0" xfId="0" applyFont="1" applyBorder="1" applyAlignment="1" applyProtection="1">
      <alignment horizontal="left" vertical="center"/>
      <protection locked="0"/>
    </xf>
    <xf numFmtId="0" fontId="3" fillId="0" borderId="0" xfId="1" applyFont="1" applyBorder="1" applyAlignment="1" applyProtection="1">
      <alignment horizontal="left" vertical="center"/>
      <protection locked="0"/>
    </xf>
    <xf numFmtId="0" fontId="10" fillId="0" borderId="0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vertical="center" wrapText="1"/>
    </xf>
    <xf numFmtId="0" fontId="45" fillId="0" borderId="0" xfId="1" applyFont="1" applyBorder="1" applyAlignment="1" applyProtection="1">
      <alignment vertical="center" wrapText="1"/>
    </xf>
    <xf numFmtId="0" fontId="18" fillId="0" borderId="0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vertical="center"/>
    </xf>
    <xf numFmtId="0" fontId="3" fillId="0" borderId="0" xfId="1" applyFont="1" applyBorder="1" applyAlignment="1" applyProtection="1">
      <alignment vertical="center"/>
    </xf>
    <xf numFmtId="0" fontId="0" fillId="0" borderId="0" xfId="0" applyBorder="1"/>
    <xf numFmtId="0" fontId="4" fillId="0" borderId="58" xfId="1" applyFont="1" applyBorder="1" applyAlignment="1" applyProtection="1">
      <alignment vertical="center" wrapText="1"/>
    </xf>
    <xf numFmtId="0" fontId="4" fillId="0" borderId="59" xfId="1" applyFont="1" applyBorder="1" applyAlignment="1" applyProtection="1">
      <alignment vertical="center" wrapText="1"/>
    </xf>
    <xf numFmtId="0" fontId="4" fillId="0" borderId="59" xfId="1" applyFont="1" applyBorder="1" applyAlignment="1" applyProtection="1">
      <alignment horizontal="center" vertical="center" wrapText="1"/>
    </xf>
    <xf numFmtId="0" fontId="3" fillId="0" borderId="58" xfId="1" applyFont="1" applyBorder="1" applyAlignment="1" applyProtection="1">
      <alignment horizontal="center" vertical="center"/>
      <protection locked="0"/>
    </xf>
    <xf numFmtId="0" fontId="3" fillId="0" borderId="59" xfId="1" applyFont="1" applyBorder="1" applyAlignment="1" applyProtection="1">
      <alignment horizontal="center" vertical="center"/>
    </xf>
    <xf numFmtId="0" fontId="18" fillId="0" borderId="58" xfId="1" applyFont="1" applyBorder="1" applyAlignment="1" applyProtection="1">
      <alignment vertical="center"/>
    </xf>
    <xf numFmtId="0" fontId="4" fillId="0" borderId="59" xfId="1" applyFont="1" applyBorder="1" applyAlignment="1" applyProtection="1">
      <alignment vertical="center"/>
    </xf>
    <xf numFmtId="0" fontId="3" fillId="0" borderId="14" xfId="1" applyFont="1" applyBorder="1" applyAlignment="1" applyProtection="1">
      <alignment vertical="center"/>
    </xf>
    <xf numFmtId="0" fontId="3" fillId="0" borderId="59" xfId="1" applyFont="1" applyBorder="1" applyAlignment="1" applyProtection="1">
      <alignment horizontal="center" vertical="center"/>
      <protection locked="0"/>
    </xf>
    <xf numFmtId="0" fontId="3" fillId="0" borderId="60" xfId="1" applyFont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vertical="center"/>
    </xf>
    <xf numFmtId="0" fontId="0" fillId="0" borderId="0" xfId="0" applyFill="1"/>
    <xf numFmtId="0" fontId="7" fillId="0" borderId="0" xfId="1" applyFont="1" applyFill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26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32" fillId="0" borderId="0" xfId="0" applyFont="1" applyAlignment="1">
      <alignment horizontal="left"/>
    </xf>
    <xf numFmtId="0" fontId="7" fillId="0" borderId="0" xfId="0" applyFont="1" applyAlignment="1" applyProtection="1">
      <alignment horizontal="right" vertical="center"/>
    </xf>
    <xf numFmtId="0" fontId="1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horizontal="left" vertical="center"/>
    </xf>
    <xf numFmtId="0" fontId="35" fillId="0" borderId="0" xfId="0" applyFont="1" applyAlignment="1" applyProtection="1">
      <alignment horizontal="left" vertical="center" wrapText="1"/>
      <protection locked="0"/>
    </xf>
    <xf numFmtId="0" fontId="35" fillId="0" borderId="0" xfId="0" applyFont="1" applyAlignment="1" applyProtection="1">
      <alignment horizontal="center"/>
      <protection locked="0"/>
    </xf>
    <xf numFmtId="2" fontId="9" fillId="0" borderId="0" xfId="0" applyNumberFormat="1" applyFont="1" applyAlignment="1" applyProtection="1">
      <alignment horizontal="left"/>
      <protection locked="0"/>
    </xf>
    <xf numFmtId="0" fontId="9" fillId="0" borderId="0" xfId="0" applyFont="1" applyAlignment="1">
      <alignment horizontal="left"/>
    </xf>
    <xf numFmtId="0" fontId="9" fillId="0" borderId="0" xfId="0" applyFont="1" applyAlignment="1" applyProtection="1">
      <alignment horizontal="left"/>
      <protection locked="0"/>
    </xf>
    <xf numFmtId="0" fontId="18" fillId="0" borderId="47" xfId="0" applyFont="1" applyBorder="1" applyAlignment="1">
      <alignment horizontal="center" vertical="center" wrapText="1"/>
    </xf>
    <xf numFmtId="0" fontId="18" fillId="0" borderId="48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 wrapText="1"/>
    </xf>
    <xf numFmtId="0" fontId="18" fillId="0" borderId="53" xfId="0" applyFont="1" applyBorder="1" applyAlignment="1">
      <alignment horizontal="center" vertical="center" wrapText="1"/>
    </xf>
    <xf numFmtId="0" fontId="35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6" fillId="0" borderId="0" xfId="0" applyFont="1" applyFill="1" applyAlignment="1" applyProtection="1">
      <alignment horizontal="right" vertical="center"/>
    </xf>
    <xf numFmtId="0" fontId="23" fillId="0" borderId="0" xfId="0" applyFont="1" applyAlignment="1">
      <alignment horizontal="right"/>
    </xf>
    <xf numFmtId="0" fontId="16" fillId="0" borderId="36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24" fillId="0" borderId="0" xfId="0" applyFont="1" applyFill="1" applyBorder="1" applyAlignment="1" applyProtection="1">
      <alignment horizontal="right" vertical="center"/>
    </xf>
    <xf numFmtId="0" fontId="24" fillId="0" borderId="0" xfId="0" applyFont="1" applyAlignment="1">
      <alignment horizontal="right"/>
    </xf>
    <xf numFmtId="0" fontId="16" fillId="0" borderId="52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48" fillId="0" borderId="0" xfId="0" applyFont="1" applyAlignment="1">
      <alignment horizontal="right"/>
    </xf>
    <xf numFmtId="0" fontId="8" fillId="0" borderId="54" xfId="0" applyFont="1" applyBorder="1" applyAlignment="1" applyProtection="1">
      <alignment horizontal="center" vertical="center"/>
      <protection locked="0"/>
    </xf>
    <xf numFmtId="0" fontId="8" fillId="0" borderId="56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</xf>
    <xf numFmtId="0" fontId="4" fillId="0" borderId="63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10" fillId="5" borderId="42" xfId="0" applyFont="1" applyFill="1" applyBorder="1" applyAlignment="1" applyProtection="1">
      <alignment horizontal="center" vertical="center"/>
    </xf>
    <xf numFmtId="0" fontId="10" fillId="5" borderId="35" xfId="0" applyFont="1" applyFill="1" applyBorder="1" applyAlignment="1" applyProtection="1">
      <alignment horizontal="center" vertical="center"/>
    </xf>
    <xf numFmtId="0" fontId="10" fillId="5" borderId="40" xfId="0" applyFont="1" applyFill="1" applyBorder="1" applyAlignment="1" applyProtection="1">
      <alignment horizontal="center" vertical="center"/>
    </xf>
    <xf numFmtId="0" fontId="10" fillId="0" borderId="42" xfId="0" applyFont="1" applyBorder="1" applyAlignment="1" applyProtection="1">
      <alignment horizontal="center" vertical="center"/>
    </xf>
    <xf numFmtId="0" fontId="10" fillId="0" borderId="35" xfId="0" applyFont="1" applyBorder="1" applyAlignment="1" applyProtection="1">
      <alignment horizontal="center" vertical="center"/>
    </xf>
    <xf numFmtId="0" fontId="10" fillId="0" borderId="37" xfId="0" applyFont="1" applyBorder="1" applyAlignment="1" applyProtection="1">
      <alignment horizontal="center" vertical="center"/>
    </xf>
    <xf numFmtId="0" fontId="4" fillId="0" borderId="64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57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2" fillId="0" borderId="44" xfId="0" applyFont="1" applyBorder="1" applyAlignment="1" applyProtection="1">
      <alignment horizontal="center" vertical="center"/>
    </xf>
    <xf numFmtId="0" fontId="18" fillId="0" borderId="34" xfId="0" applyFont="1" applyBorder="1" applyAlignment="1" applyProtection="1">
      <alignment horizontal="center" vertical="center"/>
    </xf>
    <xf numFmtId="0" fontId="18" fillId="0" borderId="61" xfId="0" applyFont="1" applyBorder="1" applyAlignment="1" applyProtection="1">
      <alignment horizontal="center" vertical="center"/>
    </xf>
    <xf numFmtId="0" fontId="18" fillId="0" borderId="62" xfId="0" applyFont="1" applyBorder="1" applyAlignment="1" applyProtection="1">
      <alignment horizontal="center" vertical="center"/>
    </xf>
    <xf numFmtId="0" fontId="18" fillId="0" borderId="49" xfId="0" applyFont="1" applyBorder="1" applyAlignment="1" applyProtection="1">
      <alignment horizontal="center" vertical="center"/>
    </xf>
    <xf numFmtId="0" fontId="18" fillId="0" borderId="14" xfId="0" applyFont="1" applyBorder="1" applyAlignment="1" applyProtection="1">
      <alignment horizontal="center" vertical="center"/>
    </xf>
    <xf numFmtId="0" fontId="18" fillId="0" borderId="6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8" fillId="0" borderId="5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59" xfId="0" applyFont="1" applyBorder="1" applyAlignment="1" applyProtection="1">
      <alignment horizontal="center" vertical="center"/>
    </xf>
    <xf numFmtId="0" fontId="8" fillId="0" borderId="49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60" xfId="0" applyFont="1" applyBorder="1" applyAlignment="1" applyProtection="1">
      <alignment horizontal="center" vertical="center"/>
    </xf>
    <xf numFmtId="0" fontId="8" fillId="0" borderId="36" xfId="0" applyFont="1" applyBorder="1" applyAlignment="1" applyProtection="1">
      <alignment horizontal="center" vertical="center"/>
    </xf>
    <xf numFmtId="0" fontId="8" fillId="0" borderId="37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/>
    </xf>
    <xf numFmtId="0" fontId="10" fillId="0" borderId="40" xfId="0" applyFont="1" applyBorder="1" applyAlignment="1" applyProtection="1">
      <alignment horizontal="center" vertical="center"/>
    </xf>
    <xf numFmtId="0" fontId="4" fillId="0" borderId="54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 applyProtection="1">
      <alignment horizontal="center" vertical="center"/>
      <protection locked="0"/>
    </xf>
    <xf numFmtId="0" fontId="32" fillId="0" borderId="0" xfId="0" applyFont="1" applyFill="1" applyAlignment="1" applyProtection="1">
      <alignment horizontal="center" vertical="center"/>
    </xf>
    <xf numFmtId="0" fontId="18" fillId="0" borderId="34" xfId="1" applyFont="1" applyBorder="1" applyAlignment="1" applyProtection="1">
      <alignment horizontal="center" vertical="center"/>
    </xf>
    <xf numFmtId="0" fontId="18" fillId="0" borderId="61" xfId="1" applyFont="1" applyBorder="1" applyAlignment="1" applyProtection="1">
      <alignment horizontal="center" vertical="center"/>
    </xf>
    <xf numFmtId="0" fontId="18" fillId="0" borderId="62" xfId="1" applyFont="1" applyBorder="1" applyAlignment="1" applyProtection="1">
      <alignment horizontal="center" vertical="center"/>
    </xf>
    <xf numFmtId="0" fontId="18" fillId="0" borderId="49" xfId="1" applyFont="1" applyBorder="1" applyAlignment="1" applyProtection="1">
      <alignment horizontal="center" vertical="center"/>
    </xf>
    <xf numFmtId="0" fontId="18" fillId="0" borderId="14" xfId="1" applyFont="1" applyBorder="1" applyAlignment="1" applyProtection="1">
      <alignment horizontal="center" vertical="center"/>
    </xf>
    <xf numFmtId="0" fontId="18" fillId="0" borderId="60" xfId="1" applyFont="1" applyBorder="1" applyAlignment="1" applyProtection="1">
      <alignment horizontal="center" vertical="center"/>
    </xf>
    <xf numFmtId="0" fontId="4" fillId="0" borderId="36" xfId="1" applyFont="1" applyBorder="1" applyAlignment="1" applyProtection="1">
      <alignment horizontal="center" vertical="center"/>
    </xf>
    <xf numFmtId="0" fontId="4" fillId="0" borderId="37" xfId="1" applyFont="1" applyBorder="1" applyAlignment="1" applyProtection="1">
      <alignment horizontal="center" vertical="center"/>
    </xf>
    <xf numFmtId="0" fontId="4" fillId="0" borderId="49" xfId="1" applyFont="1" applyBorder="1" applyAlignment="1" applyProtection="1">
      <alignment horizontal="center" vertical="center"/>
    </xf>
    <xf numFmtId="0" fontId="4" fillId="0" borderId="14" xfId="1" applyFont="1" applyBorder="1" applyAlignment="1" applyProtection="1">
      <alignment horizontal="center" vertical="center"/>
    </xf>
    <xf numFmtId="0" fontId="4" fillId="0" borderId="60" xfId="1" applyFont="1" applyBorder="1" applyAlignment="1" applyProtection="1">
      <alignment horizontal="center" vertical="center"/>
    </xf>
    <xf numFmtId="0" fontId="6" fillId="0" borderId="0" xfId="1" applyFont="1" applyAlignment="1" applyProtection="1">
      <alignment horizontal="center" vertical="center"/>
    </xf>
    <xf numFmtId="0" fontId="2" fillId="0" borderId="11" xfId="1" applyFont="1" applyBorder="1" applyAlignment="1" applyProtection="1">
      <alignment horizontal="center" vertical="center"/>
    </xf>
    <xf numFmtId="0" fontId="2" fillId="0" borderId="44" xfId="1" applyFont="1" applyBorder="1" applyAlignment="1" applyProtection="1">
      <alignment horizontal="center" vertical="center"/>
    </xf>
    <xf numFmtId="0" fontId="2" fillId="0" borderId="12" xfId="1" applyFont="1" applyBorder="1" applyAlignment="1" applyProtection="1">
      <alignment horizontal="center" vertical="center"/>
    </xf>
    <xf numFmtId="0" fontId="4" fillId="0" borderId="15" xfId="1" applyFont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4" fillId="0" borderId="20" xfId="1" applyFont="1" applyBorder="1" applyAlignment="1" applyProtection="1">
      <alignment horizontal="center" vertical="center" wrapText="1"/>
    </xf>
    <xf numFmtId="0" fontId="4" fillId="0" borderId="2" xfId="1" applyFont="1" applyBorder="1" applyAlignment="1" applyProtection="1">
      <alignment horizontal="center" vertical="center" wrapText="1"/>
    </xf>
    <xf numFmtId="0" fontId="4" fillId="0" borderId="57" xfId="1" applyFont="1" applyBorder="1" applyAlignment="1" applyProtection="1">
      <alignment horizontal="center" vertical="center" wrapText="1"/>
    </xf>
    <xf numFmtId="0" fontId="4" fillId="0" borderId="3" xfId="1" applyFont="1" applyBorder="1" applyAlignment="1" applyProtection="1">
      <alignment horizontal="center" vertical="center" wrapText="1"/>
    </xf>
    <xf numFmtId="0" fontId="45" fillId="0" borderId="15" xfId="1" applyFont="1" applyBorder="1" applyAlignment="1" applyProtection="1">
      <alignment horizontal="center" vertical="center" wrapText="1"/>
    </xf>
    <xf numFmtId="0" fontId="45" fillId="0" borderId="20" xfId="1" applyFont="1" applyBorder="1" applyAlignment="1" applyProtection="1">
      <alignment horizontal="center" vertical="center" wrapText="1"/>
    </xf>
    <xf numFmtId="0" fontId="45" fillId="0" borderId="21" xfId="1" applyFont="1" applyBorder="1" applyAlignment="1" applyProtection="1">
      <alignment horizontal="center" vertical="center" wrapText="1"/>
    </xf>
    <xf numFmtId="0" fontId="4" fillId="0" borderId="64" xfId="1" applyFont="1" applyBorder="1" applyAlignment="1" applyProtection="1">
      <alignment horizontal="center" vertical="center" wrapText="1"/>
    </xf>
    <xf numFmtId="0" fontId="4" fillId="0" borderId="21" xfId="1" applyFont="1" applyBorder="1" applyAlignment="1" applyProtection="1">
      <alignment horizontal="center" vertical="center" wrapText="1"/>
    </xf>
    <xf numFmtId="0" fontId="2" fillId="0" borderId="0" xfId="1" applyFont="1" applyAlignment="1" applyProtection="1">
      <alignment horizontal="left" vertical="center"/>
    </xf>
    <xf numFmtId="0" fontId="50" fillId="0" borderId="58" xfId="1" applyFont="1" applyBorder="1" applyAlignment="1" applyProtection="1">
      <alignment horizontal="center" vertical="center" wrapText="1"/>
    </xf>
    <xf numFmtId="0" fontId="50" fillId="0" borderId="0" xfId="1" applyFont="1" applyBorder="1" applyAlignment="1" applyProtection="1">
      <alignment horizontal="center" vertical="center" wrapText="1"/>
    </xf>
    <xf numFmtId="0" fontId="50" fillId="0" borderId="59" xfId="1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/>
    </xf>
    <xf numFmtId="0" fontId="22" fillId="0" borderId="0" xfId="0" applyFont="1" applyAlignment="1">
      <alignment horizontal="center" vertical="center"/>
    </xf>
    <xf numFmtId="0" fontId="9" fillId="0" borderId="0" xfId="0" applyFont="1" applyAlignment="1"/>
    <xf numFmtId="0" fontId="7" fillId="0" borderId="0" xfId="0" applyFont="1" applyAlignment="1" applyProtection="1">
      <alignment horizontal="left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19050</xdr:colOff>
      <xdr:row>4</xdr:row>
      <xdr:rowOff>152400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87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DMINI~1\LOCALS~1\Temp\Calculatoare_si_tehnologia_informatie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ina1"/>
      <sheetName val="Statistica"/>
      <sheetName val="AN I"/>
      <sheetName val="AN II"/>
      <sheetName val="AN III"/>
      <sheetName val="AN IIII"/>
      <sheetName val="Licenta"/>
    </sheetNames>
    <sheetDataSet>
      <sheetData sheetId="0" refreshError="1">
        <row r="3">
          <cell r="D3" t="str">
            <v>FACULTATEA DE INGINERIE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Y190"/>
  <sheetViews>
    <sheetView showGridLines="0" zoomScaleNormal="100" workbookViewId="0">
      <selection activeCell="D18" sqref="D18:J18"/>
    </sheetView>
  </sheetViews>
  <sheetFormatPr defaultRowHeight="12.75" x14ac:dyDescent="0.2"/>
  <cols>
    <col min="1" max="1" width="6" customWidth="1"/>
    <col min="3" max="3" width="11.42578125" customWidth="1"/>
    <col min="7" max="8" width="9.7109375" customWidth="1"/>
    <col min="10" max="10" width="12" customWidth="1"/>
    <col min="11" max="25" width="9.140625" style="144"/>
  </cols>
  <sheetData>
    <row r="2" spans="1:25" s="99" customFormat="1" ht="16.5" x14ac:dyDescent="0.25">
      <c r="D2" s="98" t="s">
        <v>98</v>
      </c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</row>
    <row r="3" spans="1:25" s="99" customFormat="1" ht="16.5" x14ac:dyDescent="0.25">
      <c r="D3" s="272" t="s">
        <v>17</v>
      </c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</row>
    <row r="4" spans="1:25" x14ac:dyDescent="0.2">
      <c r="D4" s="411" t="s">
        <v>216</v>
      </c>
      <c r="E4" s="411"/>
      <c r="F4" s="411"/>
      <c r="G4" s="411"/>
      <c r="H4" s="411"/>
      <c r="I4" s="411"/>
      <c r="J4" s="411"/>
    </row>
    <row r="5" spans="1:25" ht="14.25" x14ac:dyDescent="0.2">
      <c r="I5" s="515" t="s">
        <v>228</v>
      </c>
    </row>
    <row r="6" spans="1:25" s="100" customFormat="1" ht="14.25" x14ac:dyDescent="0.2">
      <c r="A6" s="100" t="s">
        <v>96</v>
      </c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</row>
    <row r="7" spans="1:25" s="100" customFormat="1" ht="14.25" x14ac:dyDescent="0.2">
      <c r="B7" s="266" t="s">
        <v>204</v>
      </c>
      <c r="D7" s="238" t="s">
        <v>217</v>
      </c>
      <c r="G7" s="514"/>
      <c r="H7" s="514"/>
      <c r="J7" s="514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</row>
    <row r="8" spans="1:25" s="100" customFormat="1" ht="15" x14ac:dyDescent="0.25">
      <c r="B8" s="266" t="s">
        <v>63</v>
      </c>
      <c r="D8" s="418" t="s">
        <v>114</v>
      </c>
      <c r="E8" s="418"/>
      <c r="F8" s="418"/>
      <c r="G8" s="418"/>
      <c r="H8" s="516"/>
      <c r="I8" s="2" t="s">
        <v>61</v>
      </c>
      <c r="J8" s="516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</row>
    <row r="9" spans="1:25" ht="15" x14ac:dyDescent="0.25">
      <c r="B9" s="267" t="s">
        <v>18</v>
      </c>
      <c r="C9" s="100"/>
      <c r="D9" s="417" t="s">
        <v>218</v>
      </c>
      <c r="E9" s="417"/>
      <c r="F9" s="417"/>
      <c r="G9" s="417"/>
      <c r="H9" s="417"/>
      <c r="I9" s="417"/>
      <c r="J9" s="417"/>
    </row>
    <row r="10" spans="1:25" ht="15" x14ac:dyDescent="0.25">
      <c r="B10" s="266" t="s">
        <v>205</v>
      </c>
      <c r="C10" s="100"/>
      <c r="D10" s="419" t="s">
        <v>218</v>
      </c>
      <c r="E10" s="419"/>
      <c r="F10" s="419"/>
      <c r="G10" s="419"/>
      <c r="H10" s="419"/>
      <c r="I10" s="419"/>
      <c r="J10" s="419"/>
    </row>
    <row r="11" spans="1:25" x14ac:dyDescent="0.2">
      <c r="C11" s="240"/>
    </row>
    <row r="12" spans="1:25" x14ac:dyDescent="0.2">
      <c r="D12" s="238"/>
    </row>
    <row r="13" spans="1:25" x14ac:dyDescent="0.2">
      <c r="D13" s="239"/>
    </row>
    <row r="14" spans="1:25" s="100" customFormat="1" ht="15" x14ac:dyDescent="0.25">
      <c r="B14" s="100" t="s">
        <v>64</v>
      </c>
      <c r="D14" s="101" t="s">
        <v>206</v>
      </c>
      <c r="F14" s="157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</row>
    <row r="15" spans="1:25" s="100" customFormat="1" ht="15" x14ac:dyDescent="0.25">
      <c r="D15" s="101"/>
      <c r="F15" s="102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</row>
    <row r="16" spans="1:25" s="100" customFormat="1" ht="15" x14ac:dyDescent="0.25">
      <c r="B16" s="100" t="s">
        <v>65</v>
      </c>
      <c r="D16" s="101" t="s">
        <v>207</v>
      </c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</row>
    <row r="17" spans="1:25" s="100" customFormat="1" ht="29.25" customHeight="1" x14ac:dyDescent="0.2">
      <c r="B17" s="268" t="s">
        <v>66</v>
      </c>
      <c r="D17" s="415" t="s">
        <v>215</v>
      </c>
      <c r="E17" s="415"/>
      <c r="F17" s="415"/>
      <c r="G17" s="415"/>
      <c r="H17" s="415"/>
      <c r="I17" s="415"/>
      <c r="J17" s="41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</row>
    <row r="18" spans="1:25" s="100" customFormat="1" ht="15" x14ac:dyDescent="0.25">
      <c r="B18" s="100" t="s">
        <v>67</v>
      </c>
      <c r="D18" s="418" t="s">
        <v>115</v>
      </c>
      <c r="E18" s="418"/>
      <c r="F18" s="418"/>
      <c r="G18" s="418"/>
      <c r="H18" s="418"/>
      <c r="I18" s="418"/>
      <c r="J18" s="418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</row>
    <row r="21" spans="1:25" ht="18" x14ac:dyDescent="0.25">
      <c r="F21" s="97" t="s">
        <v>19</v>
      </c>
    </row>
    <row r="23" spans="1:25" ht="14.25" x14ac:dyDescent="0.2">
      <c r="A23" s="416" t="s">
        <v>220</v>
      </c>
      <c r="B23" s="416"/>
      <c r="C23" s="416"/>
      <c r="D23" s="416"/>
      <c r="E23" s="416"/>
      <c r="F23" s="416"/>
      <c r="G23" s="416"/>
      <c r="H23" s="416"/>
      <c r="I23" s="416"/>
      <c r="J23" s="416"/>
    </row>
    <row r="25" spans="1:25" ht="13.5" thickBot="1" x14ac:dyDescent="0.25"/>
    <row r="26" spans="1:25" s="80" customFormat="1" ht="12" customHeight="1" x14ac:dyDescent="0.2">
      <c r="C26" s="422" t="s">
        <v>68</v>
      </c>
      <c r="D26" s="424" t="s">
        <v>73</v>
      </c>
      <c r="E26" s="425"/>
      <c r="F26" s="424" t="s">
        <v>76</v>
      </c>
      <c r="G26" s="425"/>
      <c r="H26" s="426" t="s">
        <v>79</v>
      </c>
      <c r="I26" s="420" t="s">
        <v>99</v>
      </c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</row>
    <row r="27" spans="1:25" s="80" customFormat="1" ht="12.75" customHeight="1" thickBot="1" x14ac:dyDescent="0.25">
      <c r="C27" s="423"/>
      <c r="D27" s="95" t="s">
        <v>74</v>
      </c>
      <c r="E27" s="96" t="s">
        <v>75</v>
      </c>
      <c r="F27" s="95" t="s">
        <v>77</v>
      </c>
      <c r="G27" s="96" t="s">
        <v>78</v>
      </c>
      <c r="H27" s="427"/>
      <c r="I27" s="421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</row>
    <row r="28" spans="1:25" x14ac:dyDescent="0.2">
      <c r="C28" s="91" t="s">
        <v>69</v>
      </c>
      <c r="D28" s="92"/>
      <c r="E28" s="93"/>
      <c r="F28" s="92"/>
      <c r="G28" s="93"/>
      <c r="H28" s="94"/>
      <c r="I28" s="93"/>
    </row>
    <row r="29" spans="1:25" x14ac:dyDescent="0.2">
      <c r="C29" s="87" t="s">
        <v>70</v>
      </c>
      <c r="D29" s="76"/>
      <c r="E29" s="77"/>
      <c r="F29" s="76"/>
      <c r="G29" s="77"/>
      <c r="H29" s="89"/>
      <c r="I29" s="77"/>
    </row>
    <row r="30" spans="1:25" x14ac:dyDescent="0.2">
      <c r="C30" s="87" t="s">
        <v>71</v>
      </c>
      <c r="D30" s="76"/>
      <c r="E30" s="77"/>
      <c r="F30" s="76"/>
      <c r="G30" s="77"/>
      <c r="H30" s="89"/>
      <c r="I30" s="77"/>
    </row>
    <row r="31" spans="1:25" ht="13.5" thickBot="1" x14ac:dyDescent="0.25">
      <c r="C31" s="88" t="s">
        <v>72</v>
      </c>
      <c r="D31" s="78"/>
      <c r="E31" s="79"/>
      <c r="F31" s="78"/>
      <c r="G31" s="79"/>
      <c r="H31" s="90"/>
      <c r="I31" s="79"/>
    </row>
    <row r="35" spans="5:8" ht="15" x14ac:dyDescent="0.25">
      <c r="F35" s="104" t="s">
        <v>80</v>
      </c>
    </row>
    <row r="37" spans="5:8" ht="13.5" thickBot="1" x14ac:dyDescent="0.25"/>
    <row r="38" spans="5:8" x14ac:dyDescent="0.2">
      <c r="E38" s="83" t="s">
        <v>68</v>
      </c>
      <c r="F38" s="84" t="s">
        <v>74</v>
      </c>
      <c r="G38" s="85" t="s">
        <v>75</v>
      </c>
      <c r="H38" s="86"/>
    </row>
    <row r="39" spans="5:8" x14ac:dyDescent="0.2">
      <c r="E39" s="81" t="s">
        <v>69</v>
      </c>
      <c r="F39" s="75"/>
      <c r="G39" s="77"/>
      <c r="H39" s="86"/>
    </row>
    <row r="40" spans="5:8" x14ac:dyDescent="0.2">
      <c r="E40" s="81" t="s">
        <v>70</v>
      </c>
      <c r="F40" s="75"/>
      <c r="G40" s="77"/>
      <c r="H40" s="86"/>
    </row>
    <row r="41" spans="5:8" x14ac:dyDescent="0.2">
      <c r="E41" s="81" t="s">
        <v>71</v>
      </c>
      <c r="F41" s="75"/>
      <c r="G41" s="77"/>
      <c r="H41" s="86"/>
    </row>
    <row r="42" spans="5:8" ht="13.5" thickBot="1" x14ac:dyDescent="0.25">
      <c r="E42" s="82" t="s">
        <v>72</v>
      </c>
      <c r="F42" s="156"/>
      <c r="G42" s="79"/>
      <c r="H42" s="86"/>
    </row>
    <row r="49" spans="1:25" s="140" customFormat="1" x14ac:dyDescent="0.2">
      <c r="A49" s="274" t="s">
        <v>62</v>
      </c>
      <c r="B49" s="263"/>
      <c r="C49" s="275"/>
      <c r="D49" s="263"/>
      <c r="E49" s="139"/>
      <c r="G49" s="275"/>
      <c r="H49" s="275"/>
      <c r="I49" s="324" t="s">
        <v>100</v>
      </c>
      <c r="J49" s="275"/>
      <c r="K49" s="148"/>
      <c r="L49" s="148"/>
      <c r="M49" s="149"/>
      <c r="N49" s="148"/>
      <c r="O49" s="149"/>
      <c r="P49" s="149"/>
      <c r="Q49" s="149"/>
      <c r="R49" s="149"/>
      <c r="S49" s="149"/>
      <c r="T49" s="149"/>
      <c r="U49" s="149"/>
      <c r="V49" s="149"/>
      <c r="W49" s="149"/>
      <c r="X49" s="149"/>
      <c r="Y49" s="149"/>
    </row>
    <row r="50" spans="1:25" s="140" customFormat="1" x14ac:dyDescent="0.2">
      <c r="A50" s="263"/>
      <c r="B50" s="274"/>
      <c r="C50" s="275"/>
      <c r="D50" s="275"/>
      <c r="E50" s="139"/>
      <c r="F50" s="139"/>
      <c r="G50" s="275"/>
      <c r="H50" s="275"/>
      <c r="I50" s="274"/>
      <c r="J50" s="275"/>
      <c r="K50" s="148"/>
      <c r="L50" s="148"/>
      <c r="M50" s="148"/>
      <c r="N50" s="148"/>
      <c r="O50" s="149"/>
      <c r="P50" s="149"/>
      <c r="Q50" s="149"/>
      <c r="R50" s="149"/>
      <c r="S50" s="149"/>
      <c r="T50" s="149"/>
      <c r="U50" s="149"/>
      <c r="V50" s="149"/>
      <c r="W50" s="149"/>
      <c r="X50" s="149"/>
      <c r="Y50" s="149"/>
    </row>
    <row r="51" spans="1:25" s="140" customFormat="1" ht="12.75" customHeight="1" x14ac:dyDescent="0.2">
      <c r="A51" s="413"/>
      <c r="B51" s="414"/>
      <c r="C51" s="414"/>
      <c r="D51" s="414"/>
      <c r="G51" s="409"/>
      <c r="H51" s="410"/>
      <c r="I51" s="410"/>
      <c r="J51" s="410"/>
      <c r="K51" s="148"/>
      <c r="L51" s="148"/>
      <c r="M51" s="150"/>
      <c r="N51" s="148"/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149"/>
    </row>
    <row r="52" spans="1:25" x14ac:dyDescent="0.2">
      <c r="F52" s="139"/>
      <c r="H52" s="138"/>
      <c r="I52" s="326" t="s">
        <v>101</v>
      </c>
    </row>
    <row r="53" spans="1:25" x14ac:dyDescent="0.2">
      <c r="H53" s="140"/>
      <c r="I53" s="326" t="s">
        <v>101</v>
      </c>
    </row>
    <row r="54" spans="1:25" x14ac:dyDescent="0.2">
      <c r="D54" s="408"/>
      <c r="E54" s="408"/>
      <c r="F54" s="408"/>
      <c r="G54" s="408"/>
      <c r="H54" s="408"/>
      <c r="I54" s="327" t="s">
        <v>101</v>
      </c>
    </row>
    <row r="57" spans="1:25" s="144" customFormat="1" x14ac:dyDescent="0.2">
      <c r="A57" s="280"/>
      <c r="B57" s="280"/>
      <c r="C57" s="280"/>
      <c r="D57" s="280"/>
      <c r="E57" s="280"/>
      <c r="F57" s="280"/>
      <c r="G57" s="280"/>
      <c r="H57" s="280"/>
      <c r="I57" s="280"/>
      <c r="J57" s="280"/>
    </row>
    <row r="58" spans="1:25" s="144" customFormat="1" x14ac:dyDescent="0.2"/>
    <row r="59" spans="1:25" s="144" customFormat="1" x14ac:dyDescent="0.2"/>
    <row r="60" spans="1:25" s="144" customFormat="1" x14ac:dyDescent="0.2"/>
    <row r="61" spans="1:25" s="144" customFormat="1" x14ac:dyDescent="0.2"/>
    <row r="62" spans="1:25" s="144" customFormat="1" x14ac:dyDescent="0.2"/>
    <row r="63" spans="1:25" s="144" customFormat="1" x14ac:dyDescent="0.2"/>
    <row r="64" spans="1:25" s="144" customFormat="1" x14ac:dyDescent="0.2"/>
    <row r="65" s="144" customFormat="1" x14ac:dyDescent="0.2"/>
    <row r="66" s="144" customFormat="1" x14ac:dyDescent="0.2"/>
    <row r="67" s="144" customFormat="1" x14ac:dyDescent="0.2"/>
    <row r="68" s="144" customFormat="1" x14ac:dyDescent="0.2"/>
    <row r="69" s="144" customFormat="1" x14ac:dyDescent="0.2"/>
    <row r="70" s="144" customFormat="1" x14ac:dyDescent="0.2"/>
    <row r="71" s="144" customFormat="1" x14ac:dyDescent="0.2"/>
    <row r="72" s="144" customFormat="1" x14ac:dyDescent="0.2"/>
    <row r="73" s="144" customFormat="1" x14ac:dyDescent="0.2"/>
    <row r="74" s="144" customFormat="1" x14ac:dyDescent="0.2"/>
    <row r="75" s="144" customFormat="1" x14ac:dyDescent="0.2"/>
    <row r="76" s="144" customFormat="1" x14ac:dyDescent="0.2"/>
    <row r="77" s="144" customFormat="1" x14ac:dyDescent="0.2"/>
    <row r="78" s="144" customFormat="1" x14ac:dyDescent="0.2"/>
    <row r="79" s="144" customFormat="1" x14ac:dyDescent="0.2"/>
    <row r="80" s="144" customFormat="1" x14ac:dyDescent="0.2"/>
    <row r="81" s="144" customFormat="1" x14ac:dyDescent="0.2"/>
    <row r="82" s="144" customFormat="1" x14ac:dyDescent="0.2"/>
    <row r="83" s="144" customFormat="1" x14ac:dyDescent="0.2"/>
    <row r="84" s="144" customFormat="1" x14ac:dyDescent="0.2"/>
    <row r="85" s="144" customFormat="1" x14ac:dyDescent="0.2"/>
    <row r="86" s="144" customFormat="1" x14ac:dyDescent="0.2"/>
    <row r="87" s="144" customFormat="1" x14ac:dyDescent="0.2"/>
    <row r="88" s="144" customFormat="1" x14ac:dyDescent="0.2"/>
    <row r="89" s="144" customFormat="1" x14ac:dyDescent="0.2"/>
    <row r="90" s="144" customFormat="1" x14ac:dyDescent="0.2"/>
    <row r="91" s="144" customFormat="1" x14ac:dyDescent="0.2"/>
    <row r="92" s="144" customFormat="1" x14ac:dyDescent="0.2"/>
    <row r="93" s="144" customFormat="1" x14ac:dyDescent="0.2"/>
    <row r="94" s="144" customFormat="1" x14ac:dyDescent="0.2"/>
    <row r="95" s="144" customFormat="1" x14ac:dyDescent="0.2"/>
    <row r="96" s="144" customFormat="1" x14ac:dyDescent="0.2"/>
    <row r="97" s="144" customFormat="1" x14ac:dyDescent="0.2"/>
    <row r="98" s="144" customFormat="1" x14ac:dyDescent="0.2"/>
    <row r="99" s="144" customFormat="1" x14ac:dyDescent="0.2"/>
    <row r="100" s="144" customFormat="1" x14ac:dyDescent="0.2"/>
    <row r="101" s="144" customFormat="1" x14ac:dyDescent="0.2"/>
    <row r="102" s="144" customFormat="1" x14ac:dyDescent="0.2"/>
    <row r="103" s="144" customFormat="1" x14ac:dyDescent="0.2"/>
    <row r="104" s="144" customFormat="1" x14ac:dyDescent="0.2"/>
    <row r="105" s="144" customFormat="1" x14ac:dyDescent="0.2"/>
    <row r="106" s="144" customFormat="1" x14ac:dyDescent="0.2"/>
    <row r="107" s="144" customFormat="1" x14ac:dyDescent="0.2"/>
    <row r="108" s="144" customFormat="1" x14ac:dyDescent="0.2"/>
    <row r="109" s="144" customFormat="1" x14ac:dyDescent="0.2"/>
    <row r="110" s="144" customFormat="1" x14ac:dyDescent="0.2"/>
    <row r="111" s="144" customFormat="1" x14ac:dyDescent="0.2"/>
    <row r="112" s="144" customFormat="1" x14ac:dyDescent="0.2"/>
    <row r="113" s="144" customFormat="1" x14ac:dyDescent="0.2"/>
    <row r="114" s="144" customFormat="1" x14ac:dyDescent="0.2"/>
    <row r="115" s="144" customFormat="1" x14ac:dyDescent="0.2"/>
    <row r="116" s="144" customFormat="1" x14ac:dyDescent="0.2"/>
    <row r="117" s="144" customFormat="1" x14ac:dyDescent="0.2"/>
    <row r="118" s="144" customFormat="1" x14ac:dyDescent="0.2"/>
    <row r="119" s="144" customFormat="1" x14ac:dyDescent="0.2"/>
    <row r="120" s="144" customFormat="1" x14ac:dyDescent="0.2"/>
    <row r="121" s="144" customFormat="1" x14ac:dyDescent="0.2"/>
    <row r="122" s="144" customFormat="1" x14ac:dyDescent="0.2"/>
    <row r="123" s="144" customFormat="1" x14ac:dyDescent="0.2"/>
    <row r="124" s="144" customFormat="1" x14ac:dyDescent="0.2"/>
    <row r="125" s="144" customFormat="1" x14ac:dyDescent="0.2"/>
    <row r="126" s="144" customFormat="1" x14ac:dyDescent="0.2"/>
    <row r="127" s="144" customFormat="1" x14ac:dyDescent="0.2"/>
    <row r="128" s="144" customFormat="1" x14ac:dyDescent="0.2"/>
    <row r="129" s="144" customFormat="1" x14ac:dyDescent="0.2"/>
    <row r="130" s="144" customFormat="1" x14ac:dyDescent="0.2"/>
    <row r="131" s="144" customFormat="1" x14ac:dyDescent="0.2"/>
    <row r="132" s="144" customFormat="1" x14ac:dyDescent="0.2"/>
    <row r="133" s="144" customFormat="1" x14ac:dyDescent="0.2"/>
    <row r="134" s="144" customFormat="1" x14ac:dyDescent="0.2"/>
    <row r="135" s="144" customFormat="1" x14ac:dyDescent="0.2"/>
    <row r="136" s="144" customFormat="1" x14ac:dyDescent="0.2"/>
    <row r="137" s="144" customFormat="1" x14ac:dyDescent="0.2"/>
    <row r="138" s="144" customFormat="1" x14ac:dyDescent="0.2"/>
    <row r="139" s="144" customFormat="1" x14ac:dyDescent="0.2"/>
    <row r="140" s="144" customFormat="1" x14ac:dyDescent="0.2"/>
    <row r="141" s="144" customFormat="1" x14ac:dyDescent="0.2"/>
    <row r="142" s="144" customFormat="1" x14ac:dyDescent="0.2"/>
    <row r="143" s="144" customFormat="1" x14ac:dyDescent="0.2"/>
    <row r="144" s="144" customFormat="1" x14ac:dyDescent="0.2"/>
    <row r="145" s="144" customFormat="1" x14ac:dyDescent="0.2"/>
    <row r="146" s="144" customFormat="1" x14ac:dyDescent="0.2"/>
    <row r="147" s="144" customFormat="1" x14ac:dyDescent="0.2"/>
    <row r="148" s="144" customFormat="1" x14ac:dyDescent="0.2"/>
    <row r="149" s="144" customFormat="1" x14ac:dyDescent="0.2"/>
    <row r="150" s="144" customFormat="1" x14ac:dyDescent="0.2"/>
    <row r="151" s="144" customFormat="1" x14ac:dyDescent="0.2"/>
    <row r="152" s="144" customFormat="1" x14ac:dyDescent="0.2"/>
    <row r="153" s="144" customFormat="1" x14ac:dyDescent="0.2"/>
    <row r="154" s="144" customFormat="1" x14ac:dyDescent="0.2"/>
    <row r="155" s="144" customFormat="1" x14ac:dyDescent="0.2"/>
    <row r="156" s="144" customFormat="1" x14ac:dyDescent="0.2"/>
    <row r="157" s="144" customFormat="1" x14ac:dyDescent="0.2"/>
    <row r="158" s="144" customFormat="1" x14ac:dyDescent="0.2"/>
    <row r="159" s="144" customFormat="1" x14ac:dyDescent="0.2"/>
    <row r="160" s="144" customFormat="1" x14ac:dyDescent="0.2"/>
    <row r="161" s="144" customFormat="1" x14ac:dyDescent="0.2"/>
    <row r="162" s="144" customFormat="1" x14ac:dyDescent="0.2"/>
    <row r="163" s="144" customFormat="1" x14ac:dyDescent="0.2"/>
    <row r="164" s="144" customFormat="1" x14ac:dyDescent="0.2"/>
    <row r="165" s="144" customFormat="1" x14ac:dyDescent="0.2"/>
    <row r="166" s="144" customFormat="1" x14ac:dyDescent="0.2"/>
    <row r="167" s="144" customFormat="1" x14ac:dyDescent="0.2"/>
    <row r="168" s="144" customFormat="1" x14ac:dyDescent="0.2"/>
    <row r="169" s="144" customFormat="1" x14ac:dyDescent="0.2"/>
    <row r="170" s="144" customFormat="1" x14ac:dyDescent="0.2"/>
    <row r="171" s="144" customFormat="1" x14ac:dyDescent="0.2"/>
    <row r="172" s="144" customFormat="1" x14ac:dyDescent="0.2"/>
    <row r="173" s="144" customFormat="1" x14ac:dyDescent="0.2"/>
    <row r="174" s="144" customFormat="1" x14ac:dyDescent="0.2"/>
    <row r="175" s="144" customFormat="1" x14ac:dyDescent="0.2"/>
    <row r="176" s="144" customFormat="1" x14ac:dyDescent="0.2"/>
    <row r="177" s="144" customFormat="1" x14ac:dyDescent="0.2"/>
    <row r="178" s="144" customFormat="1" x14ac:dyDescent="0.2"/>
    <row r="179" s="144" customFormat="1" x14ac:dyDescent="0.2"/>
    <row r="180" s="144" customFormat="1" x14ac:dyDescent="0.2"/>
    <row r="181" s="144" customFormat="1" x14ac:dyDescent="0.2"/>
    <row r="182" s="144" customFormat="1" x14ac:dyDescent="0.2"/>
    <row r="183" s="144" customFormat="1" x14ac:dyDescent="0.2"/>
    <row r="184" s="144" customFormat="1" x14ac:dyDescent="0.2"/>
    <row r="185" s="144" customFormat="1" x14ac:dyDescent="0.2"/>
    <row r="186" s="144" customFormat="1" x14ac:dyDescent="0.2"/>
    <row r="187" s="144" customFormat="1" x14ac:dyDescent="0.2"/>
    <row r="188" s="144" customFormat="1" x14ac:dyDescent="0.2"/>
    <row r="189" s="144" customFormat="1" x14ac:dyDescent="0.2"/>
    <row r="190" s="144" customFormat="1" x14ac:dyDescent="0.2"/>
  </sheetData>
  <sheetProtection selectLockedCells="1"/>
  <mergeCells count="15">
    <mergeCell ref="D8:G8"/>
    <mergeCell ref="D54:H54"/>
    <mergeCell ref="G51:J51"/>
    <mergeCell ref="D4:J4"/>
    <mergeCell ref="A51:D51"/>
    <mergeCell ref="D17:J17"/>
    <mergeCell ref="A23:J23"/>
    <mergeCell ref="D9:J9"/>
    <mergeCell ref="D10:J10"/>
    <mergeCell ref="D18:J18"/>
    <mergeCell ref="I26:I27"/>
    <mergeCell ref="C26:C27"/>
    <mergeCell ref="D26:E26"/>
    <mergeCell ref="F26:G26"/>
    <mergeCell ref="H26:H27"/>
  </mergeCells>
  <phoneticPr fontId="3" type="noConversion"/>
  <dataValidations count="7">
    <dataValidation type="list" allowBlank="1" showInputMessage="1" showErrorMessage="1" sqref="D8 J6 H6">
      <formula1>ciclul_de_studii</formula1>
    </dataValidation>
    <dataValidation type="list" allowBlank="1" showInputMessage="1" showErrorMessage="1" sqref="D9">
      <formula1>Domeniul</formula1>
    </dataValidation>
    <dataValidation type="list" allowBlank="1" showInputMessage="1" showErrorMessage="1" sqref="D10">
      <formula1>Programul_de_studii</formula1>
    </dataValidation>
    <dataValidation type="list" allowBlank="1" showInputMessage="1" showErrorMessage="1" sqref="D18">
      <formula1>Forma</formula1>
    </dataValidation>
    <dataValidation type="list" allowBlank="1" showInputMessage="1" showErrorMessage="1" sqref="D4:J4">
      <formula1>Departament</formula1>
    </dataValidation>
    <dataValidation type="list" allowBlank="1" showInputMessage="1" showErrorMessage="1" sqref="A51">
      <formula1>Decan</formula1>
    </dataValidation>
    <dataValidation type="list" allowBlank="1" showInputMessage="1" showErrorMessage="1" sqref="D54:H54">
      <formula1>Director</formula1>
    </dataValidation>
  </dataValidations>
  <pageMargins left="0.55118110236220474" right="0.47244094488188981" top="0.51181102362204722" bottom="0.70866141732283472" header="0.15748031496062992" footer="0.19685039370078741"/>
  <pageSetup paperSize="9" scale="99" orientation="portrait" verticalDpi="4294967294" r:id="rId1"/>
  <headerFooter alignWithMargins="0">
    <oddFooter>&amp;LF 83.07/Ed.06_F01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F135"/>
  <sheetViews>
    <sheetView showGridLines="0" zoomScaleNormal="100" workbookViewId="0">
      <selection activeCell="J2" sqref="J2:M2"/>
    </sheetView>
  </sheetViews>
  <sheetFormatPr defaultRowHeight="12.75" x14ac:dyDescent="0.2"/>
  <cols>
    <col min="1" max="1" width="6.5703125" customWidth="1"/>
    <col min="2" max="2" width="10.140625" customWidth="1"/>
    <col min="3" max="3" width="11.28515625" customWidth="1"/>
    <col min="4" max="4" width="7" customWidth="1"/>
    <col min="5" max="12" width="6.42578125" customWidth="1"/>
    <col min="13" max="13" width="2.7109375" customWidth="1"/>
    <col min="14" max="32" width="9.140625" style="144"/>
  </cols>
  <sheetData>
    <row r="1" spans="1:32" s="99" customFormat="1" ht="16.5" x14ac:dyDescent="0.25">
      <c r="B1" s="98" t="s">
        <v>98</v>
      </c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</row>
    <row r="2" spans="1:32" s="99" customFormat="1" ht="16.5" x14ac:dyDescent="0.25">
      <c r="B2" s="98" t="s">
        <v>17</v>
      </c>
      <c r="J2" s="518" t="s">
        <v>228</v>
      </c>
      <c r="K2" s="518"/>
      <c r="L2" s="518"/>
      <c r="M2" s="518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</row>
    <row r="3" spans="1:32" x14ac:dyDescent="0.2">
      <c r="H3" s="412">
        <f>Pagina1!G7</f>
        <v>0</v>
      </c>
      <c r="I3" s="412"/>
      <c r="J3" s="412"/>
      <c r="K3" s="412"/>
      <c r="L3" s="412"/>
      <c r="M3" s="412"/>
    </row>
    <row r="4" spans="1:32" s="100" customFormat="1" ht="15" x14ac:dyDescent="0.25">
      <c r="B4" s="100" t="s">
        <v>63</v>
      </c>
      <c r="D4" s="101" t="str">
        <f>Pagina1!D8</f>
        <v>Studii universitare de licență</v>
      </c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</row>
    <row r="5" spans="1:32" s="100" customFormat="1" ht="16.5" customHeight="1" x14ac:dyDescent="0.25">
      <c r="B5" s="100" t="s">
        <v>18</v>
      </c>
      <c r="D5" s="158" t="str">
        <f>CONCATENATE(Pagina1!D9,I5)</f>
        <v>……………………..</v>
      </c>
      <c r="K5" s="517" t="s">
        <v>61</v>
      </c>
      <c r="L5" s="517"/>
      <c r="M5" s="517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</row>
    <row r="6" spans="1:32" s="100" customFormat="1" ht="15" x14ac:dyDescent="0.25">
      <c r="B6" s="103" t="s">
        <v>205</v>
      </c>
      <c r="D6" s="158" t="str">
        <f>CONCATENATE(Pagina1!D10,I6)</f>
        <v>……………………..</v>
      </c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</row>
    <row r="7" spans="1:32" s="100" customFormat="1" ht="15" x14ac:dyDescent="0.25">
      <c r="B7" s="103"/>
      <c r="D7" s="158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</row>
    <row r="8" spans="1:32" s="100" customFormat="1" ht="15" x14ac:dyDescent="0.25">
      <c r="B8" s="103"/>
      <c r="D8" s="158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</row>
    <row r="9" spans="1:32" x14ac:dyDescent="0.2">
      <c r="D9" s="73"/>
    </row>
    <row r="10" spans="1:32" ht="15.75" x14ac:dyDescent="0.25">
      <c r="F10" s="74" t="s">
        <v>19</v>
      </c>
    </row>
    <row r="12" spans="1:32" ht="15" customHeight="1" x14ac:dyDescent="0.2">
      <c r="A12" s="428" t="str">
        <f>Pagina1!A23</f>
        <v>Valabil începând cu anul I universitar ………..-…………..</v>
      </c>
      <c r="B12" s="428"/>
      <c r="C12" s="428"/>
      <c r="D12" s="428"/>
      <c r="E12" s="428"/>
      <c r="F12" s="428"/>
      <c r="G12" s="428"/>
      <c r="H12" s="428"/>
      <c r="I12" s="428"/>
      <c r="J12" s="428"/>
      <c r="K12" s="428"/>
      <c r="L12" s="428"/>
      <c r="M12" s="428"/>
    </row>
    <row r="15" spans="1:32" ht="18" x14ac:dyDescent="0.25">
      <c r="F15" s="97" t="s">
        <v>81</v>
      </c>
    </row>
    <row r="16" spans="1:32" ht="13.5" thickBot="1" x14ac:dyDescent="0.25"/>
    <row r="17" spans="4:32" s="72" customFormat="1" ht="13.5" thickBot="1" x14ac:dyDescent="0.25">
      <c r="D17" s="439" t="s">
        <v>84</v>
      </c>
      <c r="E17" s="440"/>
      <c r="F17" s="440"/>
      <c r="G17" s="440"/>
      <c r="H17" s="440"/>
      <c r="I17" s="441"/>
      <c r="J17" s="433" t="s">
        <v>39</v>
      </c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</row>
    <row r="18" spans="4:32" s="72" customFormat="1" ht="13.5" thickBot="1" x14ac:dyDescent="0.25">
      <c r="D18" s="110" t="s">
        <v>68</v>
      </c>
      <c r="E18" s="111" t="s">
        <v>14</v>
      </c>
      <c r="F18" s="112" t="s">
        <v>4</v>
      </c>
      <c r="G18" s="112" t="s">
        <v>31</v>
      </c>
      <c r="H18" s="113" t="s">
        <v>5</v>
      </c>
      <c r="I18" s="114" t="s">
        <v>82</v>
      </c>
      <c r="J18" s="434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</row>
    <row r="19" spans="4:32" x14ac:dyDescent="0.2">
      <c r="D19" s="115" t="s">
        <v>69</v>
      </c>
      <c r="E19" s="94"/>
      <c r="F19" s="116"/>
      <c r="G19" s="116"/>
      <c r="H19" s="116"/>
      <c r="I19" s="118"/>
      <c r="J19" s="119"/>
    </row>
    <row r="20" spans="4:32" x14ac:dyDescent="0.2">
      <c r="D20" s="120" t="s">
        <v>70</v>
      </c>
      <c r="E20" s="94"/>
      <c r="F20" s="94"/>
      <c r="G20" s="94"/>
      <c r="H20" s="94"/>
      <c r="I20" s="118"/>
      <c r="J20" s="119"/>
    </row>
    <row r="21" spans="4:32" x14ac:dyDescent="0.2">
      <c r="D21" s="120" t="s">
        <v>71</v>
      </c>
      <c r="E21" s="94"/>
      <c r="F21" s="94"/>
      <c r="G21" s="94"/>
      <c r="H21" s="94"/>
      <c r="I21" s="118"/>
      <c r="J21" s="119"/>
    </row>
    <row r="22" spans="4:32" ht="13.5" thickBot="1" x14ac:dyDescent="0.25">
      <c r="D22" s="121" t="s">
        <v>72</v>
      </c>
      <c r="E22" s="94"/>
      <c r="F22" s="94"/>
      <c r="G22" s="94"/>
      <c r="H22" s="94"/>
      <c r="I22" s="118"/>
      <c r="J22" s="119"/>
    </row>
    <row r="23" spans="4:32" ht="13.5" thickBot="1" x14ac:dyDescent="0.25">
      <c r="D23" s="130" t="s">
        <v>82</v>
      </c>
      <c r="E23" s="131"/>
      <c r="F23" s="131"/>
      <c r="G23" s="131"/>
      <c r="H23" s="131"/>
      <c r="I23" s="110"/>
      <c r="J23" s="131"/>
    </row>
    <row r="24" spans="4:32" ht="13.5" thickBot="1" x14ac:dyDescent="0.25">
      <c r="D24" s="110" t="s">
        <v>83</v>
      </c>
      <c r="E24" s="151" t="e">
        <f t="shared" ref="E24:J24" si="0">E23/$I$23</f>
        <v>#DIV/0!</v>
      </c>
      <c r="F24" s="151" t="e">
        <f t="shared" si="0"/>
        <v>#DIV/0!</v>
      </c>
      <c r="G24" s="151" t="e">
        <f t="shared" si="0"/>
        <v>#DIV/0!</v>
      </c>
      <c r="H24" s="151" t="e">
        <f t="shared" si="0"/>
        <v>#DIV/0!</v>
      </c>
      <c r="I24" s="127" t="e">
        <f t="shared" si="0"/>
        <v>#DIV/0!</v>
      </c>
      <c r="J24" s="151" t="e">
        <f t="shared" si="0"/>
        <v>#DIV/0!</v>
      </c>
    </row>
    <row r="26" spans="4:32" ht="13.5" thickBot="1" x14ac:dyDescent="0.25"/>
    <row r="27" spans="4:32" ht="13.5" thickBot="1" x14ac:dyDescent="0.25">
      <c r="E27" s="435" t="s">
        <v>85</v>
      </c>
      <c r="F27" s="436"/>
      <c r="G27" s="436"/>
      <c r="H27" s="436"/>
      <c r="I27" s="433" t="s">
        <v>26</v>
      </c>
    </row>
    <row r="28" spans="4:32" ht="13.5" thickBot="1" x14ac:dyDescent="0.25">
      <c r="E28" s="110" t="s">
        <v>68</v>
      </c>
      <c r="F28" s="111" t="s">
        <v>24</v>
      </c>
      <c r="G28" s="112" t="s">
        <v>32</v>
      </c>
      <c r="H28" s="124" t="s">
        <v>82</v>
      </c>
      <c r="I28" s="434"/>
    </row>
    <row r="29" spans="4:32" x14ac:dyDescent="0.2">
      <c r="E29" s="115" t="s">
        <v>69</v>
      </c>
      <c r="F29" s="94"/>
      <c r="G29" s="116"/>
      <c r="H29" s="117"/>
      <c r="I29" s="118"/>
    </row>
    <row r="30" spans="4:32" x14ac:dyDescent="0.2">
      <c r="E30" s="120" t="s">
        <v>70</v>
      </c>
      <c r="F30" s="94"/>
      <c r="G30" s="94"/>
      <c r="H30" s="117"/>
      <c r="I30" s="118"/>
    </row>
    <row r="31" spans="4:32" x14ac:dyDescent="0.2">
      <c r="E31" s="120" t="s">
        <v>71</v>
      </c>
      <c r="F31" s="94"/>
      <c r="G31" s="94"/>
      <c r="H31" s="117"/>
      <c r="I31" s="118"/>
    </row>
    <row r="32" spans="4:32" ht="13.5" thickBot="1" x14ac:dyDescent="0.25">
      <c r="E32" s="121" t="s">
        <v>72</v>
      </c>
      <c r="F32" s="94"/>
      <c r="G32" s="94"/>
      <c r="H32" s="125"/>
      <c r="I32" s="118"/>
    </row>
    <row r="33" spans="2:32" ht="13.5" thickBot="1" x14ac:dyDescent="0.25">
      <c r="E33" s="126" t="s">
        <v>82</v>
      </c>
      <c r="F33" s="128"/>
      <c r="G33" s="122"/>
      <c r="H33" s="124"/>
      <c r="I33" s="123"/>
    </row>
    <row r="34" spans="2:32" s="72" customFormat="1" ht="13.5" thickBot="1" x14ac:dyDescent="0.25">
      <c r="E34" s="110" t="s">
        <v>83</v>
      </c>
      <c r="F34" s="152" t="e">
        <f>F33/$H$33</f>
        <v>#DIV/0!</v>
      </c>
      <c r="G34" s="151" t="e">
        <f>G33/$H$33</f>
        <v>#DIV/0!</v>
      </c>
      <c r="H34" s="129" t="e">
        <f>H33/$H$33</f>
        <v>#DIV/0!</v>
      </c>
      <c r="I34" s="153" t="e">
        <f>I33/$H$33</f>
        <v>#DIV/0!</v>
      </c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</row>
    <row r="36" spans="2:32" ht="13.5" thickBot="1" x14ac:dyDescent="0.25">
      <c r="B36" s="42" t="s">
        <v>39</v>
      </c>
      <c r="C36" s="41" t="s">
        <v>49</v>
      </c>
    </row>
    <row r="37" spans="2:32" ht="13.5" thickBot="1" x14ac:dyDescent="0.25">
      <c r="B37" s="25"/>
      <c r="C37" s="3"/>
      <c r="I37" s="110" t="s">
        <v>68</v>
      </c>
      <c r="J37" s="111" t="s">
        <v>12</v>
      </c>
      <c r="K37" s="112" t="s">
        <v>13</v>
      </c>
      <c r="L37" s="113" t="s">
        <v>82</v>
      </c>
    </row>
    <row r="38" spans="2:32" x14ac:dyDescent="0.2">
      <c r="B38" s="42" t="s">
        <v>14</v>
      </c>
      <c r="C38" s="41" t="s">
        <v>50</v>
      </c>
      <c r="I38" s="115" t="s">
        <v>69</v>
      </c>
      <c r="J38" s="94"/>
      <c r="K38" s="116"/>
      <c r="L38" s="93"/>
    </row>
    <row r="39" spans="2:32" x14ac:dyDescent="0.2">
      <c r="B39" s="42" t="s">
        <v>31</v>
      </c>
      <c r="C39" s="41" t="s">
        <v>51</v>
      </c>
      <c r="I39" s="120" t="s">
        <v>70</v>
      </c>
      <c r="J39" s="94"/>
      <c r="K39" s="94"/>
      <c r="L39" s="93"/>
    </row>
    <row r="40" spans="2:32" x14ac:dyDescent="0.2">
      <c r="B40" s="42" t="s">
        <v>5</v>
      </c>
      <c r="C40" s="41" t="s">
        <v>52</v>
      </c>
      <c r="I40" s="120" t="s">
        <v>71</v>
      </c>
      <c r="J40" s="94"/>
      <c r="K40" s="94"/>
      <c r="L40" s="93"/>
    </row>
    <row r="41" spans="2:32" ht="13.5" thickBot="1" x14ac:dyDescent="0.25">
      <c r="B41" s="42" t="s">
        <v>4</v>
      </c>
      <c r="C41" s="41" t="s">
        <v>53</v>
      </c>
      <c r="I41" s="121" t="s">
        <v>72</v>
      </c>
      <c r="J41" s="94"/>
      <c r="K41" s="94"/>
      <c r="L41" s="134"/>
    </row>
    <row r="42" spans="2:32" ht="13.5" thickBot="1" x14ac:dyDescent="0.25">
      <c r="B42" s="25"/>
      <c r="C42" s="41"/>
      <c r="I42" s="126" t="s">
        <v>82</v>
      </c>
      <c r="J42" s="128"/>
      <c r="K42" s="122"/>
      <c r="L42" s="113"/>
    </row>
    <row r="43" spans="2:32" x14ac:dyDescent="0.2">
      <c r="B43" s="42" t="s">
        <v>24</v>
      </c>
      <c r="C43" s="41" t="s">
        <v>54</v>
      </c>
    </row>
    <row r="44" spans="2:32" x14ac:dyDescent="0.2">
      <c r="B44" s="42" t="s">
        <v>32</v>
      </c>
      <c r="C44" s="41" t="s">
        <v>55</v>
      </c>
      <c r="I44" s="137" t="s">
        <v>12</v>
      </c>
      <c r="J44" s="136" t="s">
        <v>87</v>
      </c>
    </row>
    <row r="45" spans="2:32" x14ac:dyDescent="0.2">
      <c r="B45" s="42" t="s">
        <v>26</v>
      </c>
      <c r="C45" s="41" t="s">
        <v>56</v>
      </c>
      <c r="I45" s="137" t="s">
        <v>13</v>
      </c>
      <c r="J45" s="136" t="s">
        <v>88</v>
      </c>
    </row>
    <row r="47" spans="2:32" x14ac:dyDescent="0.2">
      <c r="I47" s="155">
        <f>'AN I'!N43+'AN II'!N42+'AN III'!N42</f>
        <v>0</v>
      </c>
    </row>
    <row r="48" spans="2:32" ht="14.25" x14ac:dyDescent="0.2">
      <c r="B48" s="437" t="s">
        <v>86</v>
      </c>
      <c r="C48" s="437"/>
      <c r="D48" s="437"/>
      <c r="E48" s="437"/>
      <c r="F48" s="437"/>
      <c r="G48" s="154"/>
      <c r="K48" t="s">
        <v>96</v>
      </c>
    </row>
    <row r="49" spans="1:13" ht="14.25" x14ac:dyDescent="0.2">
      <c r="B49" s="438" t="s">
        <v>208</v>
      </c>
      <c r="C49" s="438"/>
      <c r="D49" s="438"/>
      <c r="E49" s="438"/>
      <c r="F49" s="438"/>
      <c r="G49" s="154"/>
    </row>
    <row r="50" spans="1:13" ht="14.25" x14ac:dyDescent="0.2">
      <c r="A50" s="429" t="s">
        <v>209</v>
      </c>
      <c r="B50" s="430"/>
      <c r="C50" s="430"/>
      <c r="D50" s="430"/>
      <c r="E50" s="430"/>
      <c r="F50" s="430"/>
      <c r="G50" s="154"/>
    </row>
    <row r="51" spans="1:13" ht="15" x14ac:dyDescent="0.25">
      <c r="B51" s="432" t="s">
        <v>89</v>
      </c>
      <c r="C51" s="432"/>
      <c r="D51" s="432"/>
      <c r="E51" s="432"/>
      <c r="F51" s="432"/>
      <c r="G51" s="133"/>
    </row>
    <row r="52" spans="1:13" x14ac:dyDescent="0.2">
      <c r="B52" s="132"/>
    </row>
    <row r="53" spans="1:13" ht="15" x14ac:dyDescent="0.25">
      <c r="B53" s="432" t="s">
        <v>95</v>
      </c>
      <c r="C53" s="432"/>
      <c r="D53" s="432"/>
      <c r="E53" s="432"/>
      <c r="F53" s="432"/>
      <c r="G53" s="135" t="e">
        <f>J42/K42</f>
        <v>#DIV/0!</v>
      </c>
      <c r="L53" s="243"/>
    </row>
    <row r="54" spans="1:13" ht="15" x14ac:dyDescent="0.25">
      <c r="B54" s="373"/>
      <c r="C54" s="442" t="s">
        <v>221</v>
      </c>
      <c r="D54" s="442"/>
      <c r="E54" s="442"/>
      <c r="F54" s="442"/>
      <c r="G54" s="379" t="s">
        <v>222</v>
      </c>
      <c r="L54" s="243"/>
    </row>
    <row r="55" spans="1:13" ht="15" x14ac:dyDescent="0.25">
      <c r="B55" s="373"/>
      <c r="C55" s="380"/>
      <c r="D55" s="380"/>
      <c r="E55" s="380"/>
      <c r="F55" s="380"/>
      <c r="G55" s="379"/>
      <c r="L55" s="243"/>
    </row>
    <row r="56" spans="1:13" x14ac:dyDescent="0.2">
      <c r="A56" s="138" t="str">
        <f>Pagina1!A49</f>
        <v>DECAN,</v>
      </c>
      <c r="K56" s="269" t="str">
        <f>Pagina1!I49</f>
        <v>DIRECTOR DEPARTAMENT,</v>
      </c>
    </row>
    <row r="57" spans="1:13" x14ac:dyDescent="0.2">
      <c r="B57" s="139"/>
      <c r="C57" s="140"/>
      <c r="D57" s="139"/>
      <c r="F57" s="326">
        <f>Pagina1!F52</f>
        <v>0</v>
      </c>
      <c r="H57" s="139"/>
      <c r="J57" s="139"/>
    </row>
    <row r="58" spans="1:13" x14ac:dyDescent="0.2">
      <c r="A58" s="138">
        <f>Pagina1!A51</f>
        <v>0</v>
      </c>
      <c r="B58" s="139"/>
      <c r="C58" s="139"/>
      <c r="D58" s="139"/>
      <c r="F58" s="327"/>
      <c r="G58" s="139"/>
      <c r="H58" s="431">
        <f>Pagina1!G51</f>
        <v>0</v>
      </c>
      <c r="I58" s="431"/>
      <c r="J58" s="431"/>
      <c r="K58" s="431"/>
      <c r="L58" s="431"/>
      <c r="M58" s="431"/>
    </row>
    <row r="59" spans="1:13" x14ac:dyDescent="0.2">
      <c r="B59" s="139"/>
      <c r="C59" s="141"/>
      <c r="D59" s="139"/>
      <c r="F59" s="326">
        <f>Pagina1!D54</f>
        <v>0</v>
      </c>
      <c r="H59" s="56"/>
      <c r="I59" s="159"/>
      <c r="J59" s="56"/>
      <c r="K59" s="326" t="str">
        <f>Pagina1!I53</f>
        <v>.</v>
      </c>
    </row>
    <row r="60" spans="1:13" x14ac:dyDescent="0.2">
      <c r="A60" s="280"/>
      <c r="B60" s="280"/>
      <c r="C60" s="280"/>
      <c r="D60" s="280"/>
      <c r="E60" s="280"/>
      <c r="F60" s="280"/>
      <c r="G60" s="280"/>
      <c r="H60" s="280"/>
      <c r="I60" s="280"/>
      <c r="J60" s="280"/>
      <c r="K60" s="280"/>
      <c r="L60" s="280"/>
      <c r="M60" s="280"/>
    </row>
    <row r="61" spans="1:13" x14ac:dyDescent="0.2">
      <c r="A61" s="144"/>
      <c r="B61" s="144"/>
      <c r="C61" s="144"/>
      <c r="D61" s="144"/>
      <c r="E61" s="144"/>
      <c r="F61" s="144"/>
      <c r="G61" s="144"/>
      <c r="H61" s="144"/>
      <c r="I61" s="144"/>
      <c r="J61" s="144"/>
      <c r="K61" s="144"/>
      <c r="L61" s="144"/>
      <c r="M61" s="144"/>
    </row>
    <row r="62" spans="1:13" x14ac:dyDescent="0.2">
      <c r="A62" s="144"/>
      <c r="B62" s="144"/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</row>
    <row r="63" spans="1:13" x14ac:dyDescent="0.2">
      <c r="A63" s="144"/>
      <c r="B63" s="144"/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44"/>
    </row>
    <row r="64" spans="1:13" x14ac:dyDescent="0.2">
      <c r="A64" s="144"/>
      <c r="B64" s="144"/>
      <c r="C64" s="144"/>
      <c r="D64" s="144"/>
      <c r="E64" s="144"/>
      <c r="F64" s="144"/>
      <c r="G64" s="144"/>
      <c r="H64" s="144"/>
      <c r="I64" s="144"/>
      <c r="J64" s="144"/>
      <c r="K64" s="144"/>
      <c r="L64" s="144"/>
      <c r="M64" s="144"/>
    </row>
    <row r="65" spans="1:13" x14ac:dyDescent="0.2">
      <c r="A65" s="144"/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</row>
    <row r="66" spans="1:13" x14ac:dyDescent="0.2">
      <c r="A66" s="144"/>
      <c r="B66" s="144"/>
      <c r="C66" s="144"/>
      <c r="D66" s="144"/>
      <c r="E66" s="144"/>
      <c r="F66" s="144"/>
      <c r="G66" s="144"/>
      <c r="H66" s="144"/>
      <c r="I66" s="144"/>
      <c r="J66" s="144"/>
      <c r="K66" s="144"/>
      <c r="L66" s="144"/>
      <c r="M66" s="144"/>
    </row>
    <row r="67" spans="1:13" s="144" customFormat="1" x14ac:dyDescent="0.2"/>
    <row r="68" spans="1:13" s="144" customFormat="1" x14ac:dyDescent="0.2"/>
    <row r="69" spans="1:13" s="144" customFormat="1" x14ac:dyDescent="0.2"/>
    <row r="70" spans="1:13" s="144" customFormat="1" x14ac:dyDescent="0.2"/>
    <row r="71" spans="1:13" s="144" customFormat="1" x14ac:dyDescent="0.2"/>
    <row r="72" spans="1:13" s="144" customFormat="1" x14ac:dyDescent="0.2"/>
    <row r="73" spans="1:13" s="144" customFormat="1" x14ac:dyDescent="0.2"/>
    <row r="74" spans="1:13" s="144" customFormat="1" x14ac:dyDescent="0.2"/>
    <row r="75" spans="1:13" s="144" customFormat="1" x14ac:dyDescent="0.2"/>
    <row r="76" spans="1:13" s="144" customFormat="1" x14ac:dyDescent="0.2"/>
    <row r="77" spans="1:13" s="144" customFormat="1" x14ac:dyDescent="0.2"/>
    <row r="78" spans="1:13" s="144" customFormat="1" x14ac:dyDescent="0.2"/>
    <row r="79" spans="1:13" s="144" customFormat="1" x14ac:dyDescent="0.2"/>
    <row r="80" spans="1:13" s="144" customFormat="1" x14ac:dyDescent="0.2"/>
    <row r="81" s="144" customFormat="1" x14ac:dyDescent="0.2"/>
    <row r="82" s="144" customFormat="1" x14ac:dyDescent="0.2"/>
    <row r="83" s="144" customFormat="1" x14ac:dyDescent="0.2"/>
    <row r="84" s="144" customFormat="1" x14ac:dyDescent="0.2"/>
    <row r="85" s="144" customFormat="1" x14ac:dyDescent="0.2"/>
    <row r="86" s="144" customFormat="1" x14ac:dyDescent="0.2"/>
    <row r="87" s="144" customFormat="1" x14ac:dyDescent="0.2"/>
    <row r="88" s="144" customFormat="1" x14ac:dyDescent="0.2"/>
    <row r="89" s="144" customFormat="1" x14ac:dyDescent="0.2"/>
    <row r="90" s="144" customFormat="1" x14ac:dyDescent="0.2"/>
    <row r="91" s="144" customFormat="1" x14ac:dyDescent="0.2"/>
    <row r="92" s="144" customFormat="1" x14ac:dyDescent="0.2"/>
    <row r="93" s="144" customFormat="1" x14ac:dyDescent="0.2"/>
    <row r="94" s="144" customFormat="1" x14ac:dyDescent="0.2"/>
    <row r="95" s="144" customFormat="1" x14ac:dyDescent="0.2"/>
    <row r="96" s="144" customFormat="1" x14ac:dyDescent="0.2"/>
    <row r="97" s="144" customFormat="1" x14ac:dyDescent="0.2"/>
    <row r="98" s="144" customFormat="1" x14ac:dyDescent="0.2"/>
    <row r="99" s="144" customFormat="1" x14ac:dyDescent="0.2"/>
    <row r="100" s="144" customFormat="1" x14ac:dyDescent="0.2"/>
    <row r="101" s="144" customFormat="1" x14ac:dyDescent="0.2"/>
    <row r="102" s="144" customFormat="1" x14ac:dyDescent="0.2"/>
    <row r="103" s="144" customFormat="1" x14ac:dyDescent="0.2"/>
    <row r="104" s="144" customFormat="1" x14ac:dyDescent="0.2"/>
    <row r="105" s="144" customFormat="1" x14ac:dyDescent="0.2"/>
    <row r="106" s="144" customFormat="1" x14ac:dyDescent="0.2"/>
    <row r="107" s="144" customFormat="1" x14ac:dyDescent="0.2"/>
    <row r="108" s="144" customFormat="1" x14ac:dyDescent="0.2"/>
    <row r="109" s="144" customFormat="1" x14ac:dyDescent="0.2"/>
    <row r="110" s="144" customFormat="1" x14ac:dyDescent="0.2"/>
    <row r="111" s="144" customFormat="1" x14ac:dyDescent="0.2"/>
    <row r="112" s="144" customFormat="1" x14ac:dyDescent="0.2"/>
    <row r="113" s="144" customFormat="1" x14ac:dyDescent="0.2"/>
    <row r="114" s="144" customFormat="1" x14ac:dyDescent="0.2"/>
    <row r="115" s="144" customFormat="1" x14ac:dyDescent="0.2"/>
    <row r="116" s="144" customFormat="1" x14ac:dyDescent="0.2"/>
    <row r="117" s="144" customFormat="1" x14ac:dyDescent="0.2"/>
    <row r="118" s="144" customFormat="1" x14ac:dyDescent="0.2"/>
    <row r="119" s="144" customFormat="1" x14ac:dyDescent="0.2"/>
    <row r="120" s="144" customFormat="1" x14ac:dyDescent="0.2"/>
    <row r="121" s="144" customFormat="1" x14ac:dyDescent="0.2"/>
    <row r="122" s="144" customFormat="1" x14ac:dyDescent="0.2"/>
    <row r="123" s="144" customFormat="1" x14ac:dyDescent="0.2"/>
    <row r="124" s="144" customFormat="1" x14ac:dyDescent="0.2"/>
    <row r="125" s="144" customFormat="1" x14ac:dyDescent="0.2"/>
    <row r="126" s="144" customFormat="1" x14ac:dyDescent="0.2"/>
    <row r="127" s="144" customFormat="1" x14ac:dyDescent="0.2"/>
    <row r="128" s="144" customFormat="1" x14ac:dyDescent="0.2"/>
    <row r="129" s="144" customFormat="1" x14ac:dyDescent="0.2"/>
    <row r="130" s="144" customFormat="1" x14ac:dyDescent="0.2"/>
    <row r="131" s="144" customFormat="1" x14ac:dyDescent="0.2"/>
    <row r="132" s="144" customFormat="1" x14ac:dyDescent="0.2"/>
    <row r="133" s="144" customFormat="1" x14ac:dyDescent="0.2"/>
    <row r="134" s="144" customFormat="1" x14ac:dyDescent="0.2"/>
    <row r="135" s="144" customFormat="1" x14ac:dyDescent="0.2"/>
  </sheetData>
  <sheetProtection selectLockedCells="1"/>
  <mergeCells count="15">
    <mergeCell ref="J2:M2"/>
    <mergeCell ref="A12:M12"/>
    <mergeCell ref="A50:F50"/>
    <mergeCell ref="H3:M3"/>
    <mergeCell ref="H58:M58"/>
    <mergeCell ref="B53:F53"/>
    <mergeCell ref="I27:I28"/>
    <mergeCell ref="E27:H27"/>
    <mergeCell ref="B48:F48"/>
    <mergeCell ref="B49:F49"/>
    <mergeCell ref="J17:J18"/>
    <mergeCell ref="D17:I17"/>
    <mergeCell ref="B51:F51"/>
    <mergeCell ref="C54:F54"/>
    <mergeCell ref="K5:M5"/>
  </mergeCells>
  <phoneticPr fontId="3" type="noConversion"/>
  <pageMargins left="0.74803149606299213" right="0.43307086614173229" top="0.35433070866141736" bottom="0.47244094488188981" header="0.15748031496062992" footer="0.27559055118110237"/>
  <pageSetup paperSize="9" orientation="portrait" horizontalDpi="4294967294" r:id="rId1"/>
  <headerFooter alignWithMargins="0">
    <oddFooter>&amp;LF 83.07/Ed.06_F01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E305"/>
  <sheetViews>
    <sheetView showGridLines="0" topLeftCell="B4" zoomScale="115" zoomScaleNormal="115" workbookViewId="0">
      <selection activeCell="I12" sqref="I12:L12"/>
    </sheetView>
  </sheetViews>
  <sheetFormatPr defaultColWidth="9.140625" defaultRowHeight="11.25" x14ac:dyDescent="0.2"/>
  <cols>
    <col min="1" max="1" width="9.140625" style="48"/>
    <col min="2" max="2" width="3.140625" style="3" customWidth="1"/>
    <col min="3" max="3" width="3.85546875" style="3" customWidth="1"/>
    <col min="4" max="4" width="45.85546875" style="3" customWidth="1"/>
    <col min="5" max="5" width="11.7109375" style="3" customWidth="1"/>
    <col min="6" max="6" width="4.140625" style="3" customWidth="1"/>
    <col min="7" max="7" width="5.140625" style="3" customWidth="1"/>
    <col min="8" max="8" width="4.5703125" style="3" customWidth="1"/>
    <col min="9" max="12" width="3.5703125" style="3" customWidth="1"/>
    <col min="13" max="14" width="4.28515625" style="3" customWidth="1"/>
    <col min="15" max="15" width="4.7109375" style="3" customWidth="1"/>
    <col min="16" max="17" width="4.5703125" style="3" customWidth="1"/>
    <col min="18" max="18" width="9.140625" style="161"/>
    <col min="19" max="19" width="4.42578125" style="161" customWidth="1"/>
    <col min="20" max="30" width="4.140625" style="161" customWidth="1"/>
    <col min="31" max="31" width="4.5703125" style="161" customWidth="1"/>
    <col min="32" max="45" width="3.85546875" style="161" customWidth="1"/>
    <col min="46" max="46" width="9.140625" style="161"/>
    <col min="47" max="57" width="9.140625" style="52"/>
    <col min="58" max="16384" width="9.140625" style="3"/>
  </cols>
  <sheetData>
    <row r="1" spans="1:57" s="47" customFormat="1" x14ac:dyDescent="0.2">
      <c r="A1" s="48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</row>
    <row r="2" spans="1:57" s="2" customFormat="1" ht="15" x14ac:dyDescent="0.2">
      <c r="A2" s="49"/>
      <c r="B2" s="40" t="s">
        <v>98</v>
      </c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</row>
    <row r="3" spans="1:57" s="2" customFormat="1" ht="15" x14ac:dyDescent="0.2">
      <c r="A3" s="49"/>
      <c r="B3" s="40" t="s">
        <v>17</v>
      </c>
      <c r="I3"/>
      <c r="J3" s="515" t="s">
        <v>228</v>
      </c>
      <c r="K3"/>
      <c r="O3" s="2" t="s">
        <v>61</v>
      </c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</row>
    <row r="4" spans="1:57" s="2" customFormat="1" ht="15" x14ac:dyDescent="0.2">
      <c r="A4" s="49"/>
      <c r="B4" s="109" t="s">
        <v>219</v>
      </c>
      <c r="M4" s="71">
        <f>Pagina1!$G$7</f>
        <v>0</v>
      </c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</row>
    <row r="5" spans="1:57" ht="15.75" x14ac:dyDescent="0.2">
      <c r="B5" s="466" t="s">
        <v>19</v>
      </c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  <c r="P5" s="466"/>
      <c r="Q5" s="4"/>
    </row>
    <row r="6" spans="1:57" ht="12.75" x14ac:dyDescent="0.2">
      <c r="B6" s="160" t="str">
        <f>CONCATENATE(Pagina1!B9,"  ",Pagina1!D9)</f>
        <v>Domeniul:  ……………………..</v>
      </c>
      <c r="C6" s="2"/>
      <c r="D6" s="2"/>
    </row>
    <row r="7" spans="1:57" ht="12.75" x14ac:dyDescent="0.2">
      <c r="B7" s="271" t="str">
        <f>CONCATENATE(Pagina1!B10,"  ",Pagina1!D10)</f>
        <v>Programul de studii:  ……………………..</v>
      </c>
    </row>
    <row r="8" spans="1:57" x14ac:dyDescent="0.2">
      <c r="B8" s="5"/>
    </row>
    <row r="9" spans="1:57" s="6" customFormat="1" ht="15.75" x14ac:dyDescent="0.2">
      <c r="A9" s="50"/>
      <c r="B9" s="466" t="s">
        <v>28</v>
      </c>
      <c r="C9" s="466"/>
      <c r="D9" s="466"/>
      <c r="E9" s="466"/>
      <c r="F9" s="466"/>
      <c r="G9" s="466"/>
      <c r="H9" s="466"/>
      <c r="I9" s="466"/>
      <c r="J9" s="466"/>
      <c r="K9" s="466"/>
      <c r="L9" s="466"/>
      <c r="M9" s="466"/>
      <c r="N9" s="466"/>
      <c r="O9" s="466"/>
      <c r="P9" s="466"/>
      <c r="Q9" s="4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163"/>
      <c r="AS9" s="163"/>
      <c r="AT9" s="163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</row>
    <row r="10" spans="1:57" ht="13.5" thickBot="1" x14ac:dyDescent="0.25">
      <c r="C10" s="7"/>
      <c r="E10" s="8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57" ht="13.5" customHeight="1" thickBot="1" x14ac:dyDescent="0.25">
      <c r="B11" s="458" t="s">
        <v>20</v>
      </c>
      <c r="C11" s="459"/>
      <c r="D11" s="459"/>
      <c r="E11" s="459"/>
      <c r="F11" s="459"/>
      <c r="G11" s="459"/>
      <c r="H11" s="459"/>
      <c r="I11" s="459"/>
      <c r="J11" s="459"/>
      <c r="K11" s="459"/>
      <c r="L11" s="459"/>
      <c r="M11" s="459"/>
      <c r="N11" s="459"/>
      <c r="O11" s="459"/>
      <c r="P11" s="479"/>
      <c r="Q11" s="9"/>
    </row>
    <row r="12" spans="1:57" s="10" customFormat="1" ht="15" customHeight="1" x14ac:dyDescent="0.2">
      <c r="A12" s="51"/>
      <c r="B12" s="476" t="s">
        <v>0</v>
      </c>
      <c r="C12" s="455" t="s">
        <v>29</v>
      </c>
      <c r="D12" s="455" t="s">
        <v>1</v>
      </c>
      <c r="E12" s="455" t="s">
        <v>3</v>
      </c>
      <c r="F12" s="455" t="s">
        <v>2</v>
      </c>
      <c r="G12" s="455" t="s">
        <v>8</v>
      </c>
      <c r="H12" s="456" t="s">
        <v>9</v>
      </c>
      <c r="I12" s="476" t="s">
        <v>15</v>
      </c>
      <c r="J12" s="455"/>
      <c r="K12" s="455"/>
      <c r="L12" s="477"/>
      <c r="M12" s="454" t="s">
        <v>16</v>
      </c>
      <c r="N12" s="455"/>
      <c r="O12" s="455"/>
      <c r="P12" s="456"/>
      <c r="Q12" s="446" t="s">
        <v>39</v>
      </c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/>
      <c r="AL12" s="164"/>
      <c r="AM12" s="164"/>
      <c r="AN12" s="164"/>
      <c r="AO12" s="164"/>
      <c r="AP12" s="164"/>
      <c r="AQ12" s="164"/>
      <c r="AR12" s="164"/>
      <c r="AS12" s="164"/>
      <c r="AT12" s="164"/>
      <c r="AU12" s="55"/>
      <c r="AV12" s="300" t="s">
        <v>8</v>
      </c>
      <c r="AW12" s="55"/>
      <c r="AX12" s="55"/>
      <c r="AY12" s="314"/>
      <c r="AZ12" s="314"/>
      <c r="BA12" s="314"/>
      <c r="BB12" s="314"/>
      <c r="BC12" s="314"/>
      <c r="BD12" s="314"/>
      <c r="BE12" s="314"/>
    </row>
    <row r="13" spans="1:57" s="10" customFormat="1" ht="13.5" customHeight="1" thickBot="1" x14ac:dyDescent="0.25">
      <c r="A13" s="51"/>
      <c r="B13" s="478"/>
      <c r="C13" s="457"/>
      <c r="D13" s="457"/>
      <c r="E13" s="457"/>
      <c r="F13" s="457"/>
      <c r="G13" s="457"/>
      <c r="H13" s="475"/>
      <c r="I13" s="11" t="s">
        <v>4</v>
      </c>
      <c r="J13" s="12" t="s">
        <v>5</v>
      </c>
      <c r="K13" s="12" t="s">
        <v>6</v>
      </c>
      <c r="L13" s="64" t="s">
        <v>7</v>
      </c>
      <c r="M13" s="59" t="s">
        <v>12</v>
      </c>
      <c r="N13" s="12" t="s">
        <v>13</v>
      </c>
      <c r="O13" s="12" t="s">
        <v>10</v>
      </c>
      <c r="P13" s="13" t="s">
        <v>11</v>
      </c>
      <c r="Q13" s="447"/>
      <c r="R13" s="164"/>
      <c r="S13" s="164" t="s">
        <v>27</v>
      </c>
      <c r="T13" s="165" t="s">
        <v>4</v>
      </c>
      <c r="U13" s="165" t="s">
        <v>5</v>
      </c>
      <c r="V13" s="165" t="s">
        <v>6</v>
      </c>
      <c r="W13" s="165" t="s">
        <v>7</v>
      </c>
      <c r="X13" s="166"/>
      <c r="Y13" s="167" t="s">
        <v>12</v>
      </c>
      <c r="Z13" s="167" t="s">
        <v>13</v>
      </c>
      <c r="AA13" s="167" t="s">
        <v>10</v>
      </c>
      <c r="AB13" s="168" t="s">
        <v>11</v>
      </c>
      <c r="AC13" s="166"/>
      <c r="AD13" s="164"/>
      <c r="AE13" s="164" t="s">
        <v>13</v>
      </c>
      <c r="AF13" s="164" t="s">
        <v>22</v>
      </c>
      <c r="AG13" s="164" t="s">
        <v>23</v>
      </c>
      <c r="AH13" s="164" t="s">
        <v>30</v>
      </c>
      <c r="AI13" s="164" t="s">
        <v>25</v>
      </c>
      <c r="AJ13" s="164"/>
      <c r="AK13" s="164"/>
      <c r="AL13" s="164"/>
      <c r="AM13" s="164"/>
      <c r="AN13" s="164"/>
      <c r="AO13" s="164"/>
      <c r="AP13" s="164" t="s">
        <v>39</v>
      </c>
      <c r="AQ13" s="164" t="s">
        <v>24</v>
      </c>
      <c r="AR13" s="164" t="s">
        <v>32</v>
      </c>
      <c r="AS13" s="164" t="s">
        <v>26</v>
      </c>
      <c r="AT13" s="164"/>
      <c r="AU13" s="301" t="s">
        <v>39</v>
      </c>
      <c r="AV13" s="301" t="s">
        <v>24</v>
      </c>
      <c r="AW13" s="301" t="s">
        <v>32</v>
      </c>
      <c r="AX13" s="301" t="s">
        <v>26</v>
      </c>
      <c r="AY13" s="314"/>
      <c r="AZ13" s="314"/>
      <c r="BA13" s="314"/>
      <c r="BB13" s="314"/>
      <c r="BC13" s="314"/>
      <c r="BD13" s="314"/>
      <c r="BE13" s="314"/>
    </row>
    <row r="14" spans="1:57" ht="15" customHeight="1" x14ac:dyDescent="0.2">
      <c r="B14" s="329">
        <v>1</v>
      </c>
      <c r="C14" s="330"/>
      <c r="D14" s="331"/>
      <c r="E14" s="332"/>
      <c r="F14" s="330"/>
      <c r="G14" s="330"/>
      <c r="H14" s="333"/>
      <c r="I14" s="329"/>
      <c r="J14" s="330"/>
      <c r="K14" s="330"/>
      <c r="L14" s="334"/>
      <c r="M14" s="335"/>
      <c r="N14" s="336"/>
      <c r="O14" s="332"/>
      <c r="P14" s="337"/>
      <c r="Q14" s="39"/>
      <c r="S14" s="161">
        <f>IF(F14="DL",0,G14)</f>
        <v>0</v>
      </c>
      <c r="T14" s="161">
        <f>IF(F14="DL",0,I14)</f>
        <v>0</v>
      </c>
      <c r="U14" s="161">
        <f>IF(F14="DL",0,J14)</f>
        <v>0</v>
      </c>
      <c r="V14" s="161">
        <f>IF(F14="DL",0,K14)</f>
        <v>0</v>
      </c>
      <c r="W14" s="161">
        <f>IF($F$14="DL",0,L14)</f>
        <v>0</v>
      </c>
      <c r="Y14" s="161">
        <f>IF($F14="DL",0,M14)</f>
        <v>0</v>
      </c>
      <c r="Z14" s="161">
        <f>IF($F14="DL",0,N14)</f>
        <v>0</v>
      </c>
      <c r="AA14" s="161">
        <f>IF($F14="DL",0,O14)</f>
        <v>0</v>
      </c>
      <c r="AB14" s="161">
        <f>IF($F14="DL",0,P14)</f>
        <v>0</v>
      </c>
      <c r="AD14" s="161">
        <f t="shared" ref="AD14:AD27" si="0">IF(F14="DL",0,1)</f>
        <v>1</v>
      </c>
      <c r="AE14" s="161">
        <f>J14+K14+L14</f>
        <v>0</v>
      </c>
      <c r="AF14" s="161">
        <f>$AD14*IF($C14="F",$O14,0)</f>
        <v>0</v>
      </c>
      <c r="AG14" s="161">
        <f>$AD14*IF($C14="C",$O14,0)</f>
        <v>0</v>
      </c>
      <c r="AH14" s="161">
        <f>$AD14*IF($C14="D",$O14,0)</f>
        <v>0</v>
      </c>
      <c r="AI14" s="161">
        <f>$AD14*IF($C14="S",$O14,0)</f>
        <v>0</v>
      </c>
      <c r="AP14" s="161">
        <f>AD14*IF(Q14&lt;&gt;"",O14,0)</f>
        <v>0</v>
      </c>
      <c r="AQ14" s="161">
        <f>IF(F14="DI",O14,0)</f>
        <v>0</v>
      </c>
      <c r="AR14" s="161">
        <f>IF(F14="DO",O14,0)</f>
        <v>0</v>
      </c>
      <c r="AS14" s="161">
        <f>IF(F14="DL",O14,0)</f>
        <v>0</v>
      </c>
      <c r="AU14" s="302"/>
      <c r="AV14" s="302">
        <f>IF(F14="DI",G14,0)</f>
        <v>0</v>
      </c>
      <c r="AW14" s="302">
        <f>IF(F14="DO",G14,0)</f>
        <v>0</v>
      </c>
      <c r="AX14" s="302">
        <f>IF(F14="DL",G14,0)</f>
        <v>0</v>
      </c>
      <c r="AY14" s="315" t="s">
        <v>213</v>
      </c>
      <c r="AZ14" s="315">
        <v>101</v>
      </c>
      <c r="BA14" s="315"/>
      <c r="BB14" s="315"/>
      <c r="BC14" s="315"/>
      <c r="BD14" s="315"/>
      <c r="BE14" s="315"/>
    </row>
    <row r="15" spans="1:57" ht="15" customHeight="1" x14ac:dyDescent="0.2">
      <c r="B15" s="338">
        <v>2</v>
      </c>
      <c r="C15" s="339"/>
      <c r="D15" s="340"/>
      <c r="E15" s="332"/>
      <c r="F15" s="330"/>
      <c r="G15" s="330"/>
      <c r="H15" s="341"/>
      <c r="I15" s="329"/>
      <c r="J15" s="330"/>
      <c r="K15" s="330"/>
      <c r="L15" s="334"/>
      <c r="M15" s="342"/>
      <c r="N15" s="343"/>
      <c r="O15" s="344"/>
      <c r="P15" s="337"/>
      <c r="Q15" s="39"/>
      <c r="S15" s="161">
        <f t="shared" ref="S15:S27" si="1">IF(F15="DL",0,G15)</f>
        <v>0</v>
      </c>
      <c r="T15" s="161">
        <f t="shared" ref="T15:T27" si="2">IF(F15="DL",0,I15)</f>
        <v>0</v>
      </c>
      <c r="U15" s="161">
        <f t="shared" ref="U15:U27" si="3">IF(F15="DL",0,J15)</f>
        <v>0</v>
      </c>
      <c r="V15" s="161">
        <f t="shared" ref="V15:V27" si="4">IF(F15="DL",0,K15)</f>
        <v>0</v>
      </c>
      <c r="W15" s="161">
        <f t="shared" ref="W15:W27" si="5">IF(F15="DL",0,L15)</f>
        <v>0</v>
      </c>
      <c r="Y15" s="161">
        <f t="shared" ref="Y15:Y27" si="6">IF($F15="DL",0,M15)</f>
        <v>0</v>
      </c>
      <c r="Z15" s="161">
        <f t="shared" ref="Z15:Z27" si="7">IF($F15="DL",0,N15)</f>
        <v>0</v>
      </c>
      <c r="AA15" s="161">
        <f t="shared" ref="AA15:AA27" si="8">IF($F15="DL",0,O15)</f>
        <v>0</v>
      </c>
      <c r="AB15" s="161">
        <f t="shared" ref="AB15:AB27" si="9">IF($F15="DL",0,P15)</f>
        <v>0</v>
      </c>
      <c r="AD15" s="161">
        <f t="shared" si="0"/>
        <v>1</v>
      </c>
      <c r="AE15" s="161">
        <f t="shared" ref="AE15:AE27" si="10">J15+K15+L15</f>
        <v>0</v>
      </c>
      <c r="AF15" s="161">
        <f t="shared" ref="AF15:AF27" si="11">$AD15*IF($C15="F",$O15,0)</f>
        <v>0</v>
      </c>
      <c r="AG15" s="161">
        <f t="shared" ref="AG15:AG27" si="12">$AD15*IF($C15="C",$O15,0)</f>
        <v>0</v>
      </c>
      <c r="AH15" s="161">
        <f t="shared" ref="AH15:AH27" si="13">$AD15*IF($C15="D",$O15,0)</f>
        <v>0</v>
      </c>
      <c r="AI15" s="161">
        <f t="shared" ref="AI15:AI27" si="14">$AD15*IF($C15="S",$O15,0)</f>
        <v>0</v>
      </c>
      <c r="AP15" s="161">
        <f t="shared" ref="AP15:AP27" si="15">AD15*IF(Q15&lt;&gt;"",O15,0)</f>
        <v>0</v>
      </c>
      <c r="AQ15" s="161">
        <f t="shared" ref="AQ15:AQ27" si="16">IF(F15="DI",O15,0)</f>
        <v>0</v>
      </c>
      <c r="AR15" s="161">
        <f t="shared" ref="AR15:AR27" si="17">IF(F15="DO",O15,0)</f>
        <v>0</v>
      </c>
      <c r="AS15" s="161">
        <f t="shared" ref="AS15:AS27" si="18">IF(F15="DL",O15,0)</f>
        <v>0</v>
      </c>
      <c r="AU15" s="302"/>
      <c r="AV15" s="302">
        <f t="shared" ref="AV15:AV27" si="19">IF(F15="DI",G15,0)</f>
        <v>0</v>
      </c>
      <c r="AW15" s="302">
        <f t="shared" ref="AW15:AW27" si="20">IF(F15="DO",G15,0)</f>
        <v>0</v>
      </c>
      <c r="AX15" s="302">
        <f t="shared" ref="AX15:AX27" si="21">IF(F15="DL",G15,0)</f>
        <v>0</v>
      </c>
      <c r="AY15" s="315" t="s">
        <v>213</v>
      </c>
      <c r="AZ15" s="315">
        <v>102</v>
      </c>
      <c r="BA15" s="315"/>
      <c r="BB15" s="315"/>
      <c r="BC15" s="315"/>
      <c r="BD15" s="315"/>
      <c r="BE15" s="315"/>
    </row>
    <row r="16" spans="1:57" ht="15" customHeight="1" x14ac:dyDescent="0.2">
      <c r="A16" s="52"/>
      <c r="B16" s="338">
        <v>3</v>
      </c>
      <c r="C16" s="339"/>
      <c r="D16" s="340"/>
      <c r="E16" s="332"/>
      <c r="F16" s="330"/>
      <c r="G16" s="339"/>
      <c r="H16" s="341"/>
      <c r="I16" s="329"/>
      <c r="J16" s="330"/>
      <c r="K16" s="330"/>
      <c r="L16" s="334"/>
      <c r="M16" s="342"/>
      <c r="N16" s="343"/>
      <c r="O16" s="344"/>
      <c r="P16" s="337"/>
      <c r="Q16" s="39"/>
      <c r="R16" s="52"/>
      <c r="S16" s="305">
        <f t="shared" si="1"/>
        <v>0</v>
      </c>
      <c r="T16" s="305">
        <f t="shared" si="2"/>
        <v>0</v>
      </c>
      <c r="U16" s="305">
        <f t="shared" si="3"/>
        <v>0</v>
      </c>
      <c r="V16" s="305">
        <f t="shared" si="4"/>
        <v>0</v>
      </c>
      <c r="W16" s="305">
        <f t="shared" si="5"/>
        <v>0</v>
      </c>
      <c r="X16" s="305"/>
      <c r="Y16" s="305">
        <f t="shared" si="6"/>
        <v>0</v>
      </c>
      <c r="Z16" s="305">
        <f t="shared" si="7"/>
        <v>0</v>
      </c>
      <c r="AA16" s="305">
        <f t="shared" si="8"/>
        <v>0</v>
      </c>
      <c r="AB16" s="305">
        <f t="shared" si="9"/>
        <v>0</v>
      </c>
      <c r="AC16" s="305"/>
      <c r="AD16" s="305">
        <f t="shared" si="0"/>
        <v>1</v>
      </c>
      <c r="AE16" s="305">
        <f t="shared" si="10"/>
        <v>0</v>
      </c>
      <c r="AF16" s="305">
        <f t="shared" si="11"/>
        <v>0</v>
      </c>
      <c r="AG16" s="305">
        <f t="shared" si="12"/>
        <v>0</v>
      </c>
      <c r="AH16" s="305">
        <f t="shared" si="13"/>
        <v>0</v>
      </c>
      <c r="AI16" s="305">
        <f t="shared" si="14"/>
        <v>0</v>
      </c>
      <c r="AJ16" s="305"/>
      <c r="AK16" s="305"/>
      <c r="AL16" s="305"/>
      <c r="AM16" s="305"/>
      <c r="AN16" s="305"/>
      <c r="AO16" s="305"/>
      <c r="AP16" s="305">
        <f t="shared" si="15"/>
        <v>0</v>
      </c>
      <c r="AQ16" s="305">
        <f t="shared" si="16"/>
        <v>0</v>
      </c>
      <c r="AR16" s="305">
        <f t="shared" si="17"/>
        <v>0</v>
      </c>
      <c r="AS16" s="305">
        <f t="shared" si="18"/>
        <v>0</v>
      </c>
      <c r="AT16" s="305"/>
      <c r="AU16" s="305"/>
      <c r="AV16" s="305">
        <f t="shared" si="19"/>
        <v>0</v>
      </c>
      <c r="AW16" s="305">
        <f t="shared" si="20"/>
        <v>0</v>
      </c>
      <c r="AX16" s="305">
        <f t="shared" si="21"/>
        <v>0</v>
      </c>
      <c r="AY16" s="315" t="s">
        <v>213</v>
      </c>
      <c r="AZ16" s="315">
        <v>103</v>
      </c>
      <c r="BA16" s="315"/>
      <c r="BB16" s="315"/>
      <c r="BC16" s="315"/>
      <c r="BD16" s="315"/>
      <c r="BE16" s="315"/>
    </row>
    <row r="17" spans="1:57" ht="15" customHeight="1" x14ac:dyDescent="0.2">
      <c r="A17" s="52"/>
      <c r="B17" s="338">
        <v>4</v>
      </c>
      <c r="C17" s="339"/>
      <c r="D17" s="340"/>
      <c r="E17" s="332"/>
      <c r="F17" s="330"/>
      <c r="G17" s="339"/>
      <c r="H17" s="341"/>
      <c r="I17" s="329"/>
      <c r="J17" s="330"/>
      <c r="K17" s="330"/>
      <c r="L17" s="334"/>
      <c r="M17" s="342"/>
      <c r="N17" s="343"/>
      <c r="O17" s="344"/>
      <c r="P17" s="337"/>
      <c r="Q17" s="262"/>
      <c r="R17" s="52"/>
      <c r="S17" s="305">
        <f t="shared" si="1"/>
        <v>0</v>
      </c>
      <c r="T17" s="305">
        <f t="shared" si="2"/>
        <v>0</v>
      </c>
      <c r="U17" s="305">
        <f t="shared" si="3"/>
        <v>0</v>
      </c>
      <c r="V17" s="305">
        <f t="shared" si="4"/>
        <v>0</v>
      </c>
      <c r="W17" s="305">
        <f t="shared" si="5"/>
        <v>0</v>
      </c>
      <c r="X17" s="305"/>
      <c r="Y17" s="305">
        <f t="shared" si="6"/>
        <v>0</v>
      </c>
      <c r="Z17" s="305">
        <f t="shared" si="7"/>
        <v>0</v>
      </c>
      <c r="AA17" s="305">
        <f t="shared" si="8"/>
        <v>0</v>
      </c>
      <c r="AB17" s="305">
        <f t="shared" si="9"/>
        <v>0</v>
      </c>
      <c r="AC17" s="305"/>
      <c r="AD17" s="305">
        <f t="shared" si="0"/>
        <v>1</v>
      </c>
      <c r="AE17" s="305">
        <f t="shared" si="10"/>
        <v>0</v>
      </c>
      <c r="AF17" s="305">
        <f t="shared" si="11"/>
        <v>0</v>
      </c>
      <c r="AG17" s="305">
        <f t="shared" si="12"/>
        <v>0</v>
      </c>
      <c r="AH17" s="305">
        <f t="shared" si="13"/>
        <v>0</v>
      </c>
      <c r="AI17" s="305">
        <f t="shared" si="14"/>
        <v>0</v>
      </c>
      <c r="AJ17" s="305"/>
      <c r="AK17" s="305"/>
      <c r="AL17" s="305"/>
      <c r="AM17" s="305"/>
      <c r="AN17" s="305"/>
      <c r="AO17" s="305"/>
      <c r="AP17" s="305">
        <f t="shared" si="15"/>
        <v>0</v>
      </c>
      <c r="AQ17" s="305">
        <f t="shared" si="16"/>
        <v>0</v>
      </c>
      <c r="AR17" s="305">
        <f t="shared" si="17"/>
        <v>0</v>
      </c>
      <c r="AS17" s="305">
        <f t="shared" si="18"/>
        <v>0</v>
      </c>
      <c r="AT17" s="305"/>
      <c r="AU17" s="305"/>
      <c r="AV17" s="305">
        <f t="shared" si="19"/>
        <v>0</v>
      </c>
      <c r="AW17" s="305">
        <f t="shared" si="20"/>
        <v>0</v>
      </c>
      <c r="AX17" s="305">
        <f t="shared" si="21"/>
        <v>0</v>
      </c>
      <c r="AY17" s="315" t="s">
        <v>213</v>
      </c>
      <c r="AZ17" s="315">
        <v>104</v>
      </c>
      <c r="BA17" s="315"/>
      <c r="BB17" s="315"/>
      <c r="BC17" s="315"/>
      <c r="BD17" s="315"/>
      <c r="BE17" s="315"/>
    </row>
    <row r="18" spans="1:57" ht="15" customHeight="1" x14ac:dyDescent="0.2">
      <c r="A18" s="52"/>
      <c r="B18" s="329">
        <v>5</v>
      </c>
      <c r="C18" s="339"/>
      <c r="D18" s="340"/>
      <c r="E18" s="332"/>
      <c r="F18" s="330"/>
      <c r="G18" s="339"/>
      <c r="H18" s="341"/>
      <c r="I18" s="329"/>
      <c r="J18" s="330"/>
      <c r="K18" s="330"/>
      <c r="L18" s="334"/>
      <c r="M18" s="342"/>
      <c r="N18" s="343"/>
      <c r="O18" s="344"/>
      <c r="P18" s="337"/>
      <c r="Q18" s="262"/>
      <c r="R18" s="52"/>
      <c r="S18" s="305">
        <f t="shared" si="1"/>
        <v>0</v>
      </c>
      <c r="T18" s="305">
        <f t="shared" si="2"/>
        <v>0</v>
      </c>
      <c r="U18" s="305">
        <f t="shared" si="3"/>
        <v>0</v>
      </c>
      <c r="V18" s="305">
        <f t="shared" si="4"/>
        <v>0</v>
      </c>
      <c r="W18" s="305">
        <f t="shared" si="5"/>
        <v>0</v>
      </c>
      <c r="X18" s="305"/>
      <c r="Y18" s="305">
        <f t="shared" si="6"/>
        <v>0</v>
      </c>
      <c r="Z18" s="305">
        <f t="shared" si="7"/>
        <v>0</v>
      </c>
      <c r="AA18" s="305">
        <f t="shared" si="8"/>
        <v>0</v>
      </c>
      <c r="AB18" s="305">
        <f t="shared" si="9"/>
        <v>0</v>
      </c>
      <c r="AC18" s="305"/>
      <c r="AD18" s="305">
        <f t="shared" si="0"/>
        <v>1</v>
      </c>
      <c r="AE18" s="305">
        <f t="shared" si="10"/>
        <v>0</v>
      </c>
      <c r="AF18" s="305">
        <f t="shared" si="11"/>
        <v>0</v>
      </c>
      <c r="AG18" s="305">
        <f t="shared" si="12"/>
        <v>0</v>
      </c>
      <c r="AH18" s="305">
        <f t="shared" si="13"/>
        <v>0</v>
      </c>
      <c r="AI18" s="305">
        <f t="shared" si="14"/>
        <v>0</v>
      </c>
      <c r="AJ18" s="305"/>
      <c r="AK18" s="305"/>
      <c r="AL18" s="305"/>
      <c r="AM18" s="305"/>
      <c r="AN18" s="305"/>
      <c r="AO18" s="305"/>
      <c r="AP18" s="305">
        <f t="shared" si="15"/>
        <v>0</v>
      </c>
      <c r="AQ18" s="305">
        <f t="shared" si="16"/>
        <v>0</v>
      </c>
      <c r="AR18" s="305">
        <f t="shared" si="17"/>
        <v>0</v>
      </c>
      <c r="AS18" s="305">
        <f t="shared" si="18"/>
        <v>0</v>
      </c>
      <c r="AT18" s="305"/>
      <c r="AU18" s="305"/>
      <c r="AV18" s="305">
        <f t="shared" si="19"/>
        <v>0</v>
      </c>
      <c r="AW18" s="305">
        <f t="shared" si="20"/>
        <v>0</v>
      </c>
      <c r="AX18" s="305">
        <f t="shared" si="21"/>
        <v>0</v>
      </c>
      <c r="AY18" s="315" t="s">
        <v>213</v>
      </c>
      <c r="AZ18" s="315">
        <v>105</v>
      </c>
      <c r="BA18" s="315"/>
      <c r="BB18" s="315"/>
      <c r="BC18" s="315"/>
      <c r="BD18" s="315"/>
      <c r="BE18" s="315"/>
    </row>
    <row r="19" spans="1:57" ht="15" customHeight="1" x14ac:dyDescent="0.2">
      <c r="B19" s="338">
        <v>6</v>
      </c>
      <c r="C19" s="339"/>
      <c r="D19" s="340"/>
      <c r="E19" s="332"/>
      <c r="F19" s="330"/>
      <c r="G19" s="339"/>
      <c r="H19" s="341"/>
      <c r="I19" s="329"/>
      <c r="J19" s="330"/>
      <c r="K19" s="330"/>
      <c r="L19" s="334"/>
      <c r="M19" s="342"/>
      <c r="N19" s="343"/>
      <c r="O19" s="344"/>
      <c r="P19" s="337"/>
      <c r="Q19" s="262"/>
      <c r="S19" s="161">
        <f t="shared" si="1"/>
        <v>0</v>
      </c>
      <c r="T19" s="161">
        <f t="shared" si="2"/>
        <v>0</v>
      </c>
      <c r="U19" s="161">
        <f t="shared" si="3"/>
        <v>0</v>
      </c>
      <c r="V19" s="161">
        <f t="shared" si="4"/>
        <v>0</v>
      </c>
      <c r="W19" s="161">
        <f t="shared" si="5"/>
        <v>0</v>
      </c>
      <c r="Y19" s="161">
        <f t="shared" si="6"/>
        <v>0</v>
      </c>
      <c r="Z19" s="161">
        <f t="shared" si="7"/>
        <v>0</v>
      </c>
      <c r="AA19" s="161">
        <f t="shared" si="8"/>
        <v>0</v>
      </c>
      <c r="AB19" s="161">
        <f t="shared" si="9"/>
        <v>0</v>
      </c>
      <c r="AD19" s="161">
        <f t="shared" si="0"/>
        <v>1</v>
      </c>
      <c r="AE19" s="161">
        <f>J19+K19+L19</f>
        <v>0</v>
      </c>
      <c r="AF19" s="161">
        <f t="shared" si="11"/>
        <v>0</v>
      </c>
      <c r="AG19" s="161">
        <f t="shared" si="12"/>
        <v>0</v>
      </c>
      <c r="AH19" s="161">
        <f t="shared" si="13"/>
        <v>0</v>
      </c>
      <c r="AI19" s="161">
        <f t="shared" si="14"/>
        <v>0</v>
      </c>
      <c r="AP19" s="161">
        <f t="shared" si="15"/>
        <v>0</v>
      </c>
      <c r="AQ19" s="161">
        <f t="shared" si="16"/>
        <v>0</v>
      </c>
      <c r="AR19" s="161">
        <f t="shared" si="17"/>
        <v>0</v>
      </c>
      <c r="AS19" s="161">
        <f t="shared" si="18"/>
        <v>0</v>
      </c>
      <c r="AU19" s="302"/>
      <c r="AV19" s="302">
        <f t="shared" si="19"/>
        <v>0</v>
      </c>
      <c r="AW19" s="302">
        <f t="shared" si="20"/>
        <v>0</v>
      </c>
      <c r="AX19" s="302">
        <f t="shared" si="21"/>
        <v>0</v>
      </c>
      <c r="AY19" s="315" t="s">
        <v>213</v>
      </c>
      <c r="AZ19" s="315">
        <v>106</v>
      </c>
      <c r="BA19" s="315"/>
      <c r="BB19" s="315"/>
      <c r="BC19" s="315"/>
      <c r="BD19" s="315"/>
      <c r="BE19" s="315"/>
    </row>
    <row r="20" spans="1:57" ht="15" customHeight="1" x14ac:dyDescent="0.2">
      <c r="B20" s="338">
        <v>7</v>
      </c>
      <c r="C20" s="339"/>
      <c r="D20" s="340"/>
      <c r="E20" s="332"/>
      <c r="F20" s="330"/>
      <c r="G20" s="339"/>
      <c r="H20" s="341"/>
      <c r="I20" s="329"/>
      <c r="J20" s="330"/>
      <c r="K20" s="330"/>
      <c r="L20" s="334"/>
      <c r="M20" s="342"/>
      <c r="N20" s="343"/>
      <c r="O20" s="344"/>
      <c r="P20" s="337"/>
      <c r="Q20" s="262"/>
      <c r="S20" s="161">
        <f t="shared" si="1"/>
        <v>0</v>
      </c>
      <c r="T20" s="161">
        <f t="shared" si="2"/>
        <v>0</v>
      </c>
      <c r="U20" s="161">
        <f t="shared" si="3"/>
        <v>0</v>
      </c>
      <c r="V20" s="161">
        <f t="shared" si="4"/>
        <v>0</v>
      </c>
      <c r="W20" s="161">
        <f t="shared" si="5"/>
        <v>0</v>
      </c>
      <c r="Y20" s="161">
        <f t="shared" si="6"/>
        <v>0</v>
      </c>
      <c r="Z20" s="161">
        <f t="shared" si="7"/>
        <v>0</v>
      </c>
      <c r="AA20" s="161">
        <f t="shared" si="8"/>
        <v>0</v>
      </c>
      <c r="AB20" s="161">
        <f t="shared" si="9"/>
        <v>0</v>
      </c>
      <c r="AD20" s="161">
        <f t="shared" si="0"/>
        <v>1</v>
      </c>
      <c r="AE20" s="161">
        <f>J20+K20+L20</f>
        <v>0</v>
      </c>
      <c r="AF20" s="161">
        <f t="shared" si="11"/>
        <v>0</v>
      </c>
      <c r="AG20" s="161">
        <f t="shared" si="12"/>
        <v>0</v>
      </c>
      <c r="AH20" s="161">
        <f t="shared" si="13"/>
        <v>0</v>
      </c>
      <c r="AI20" s="161">
        <f t="shared" si="14"/>
        <v>0</v>
      </c>
      <c r="AP20" s="161">
        <f t="shared" si="15"/>
        <v>0</v>
      </c>
      <c r="AQ20" s="161">
        <f t="shared" si="16"/>
        <v>0</v>
      </c>
      <c r="AR20" s="161">
        <f t="shared" si="17"/>
        <v>0</v>
      </c>
      <c r="AS20" s="161">
        <f t="shared" si="18"/>
        <v>0</v>
      </c>
      <c r="AU20" s="302"/>
      <c r="AV20" s="302">
        <f t="shared" si="19"/>
        <v>0</v>
      </c>
      <c r="AW20" s="302">
        <f t="shared" si="20"/>
        <v>0</v>
      </c>
      <c r="AX20" s="302">
        <f t="shared" si="21"/>
        <v>0</v>
      </c>
      <c r="AY20" s="315" t="s">
        <v>213</v>
      </c>
      <c r="AZ20" s="315">
        <v>107</v>
      </c>
      <c r="BA20" s="315"/>
      <c r="BB20" s="315"/>
      <c r="BC20" s="315"/>
      <c r="BD20" s="315"/>
      <c r="BE20" s="315"/>
    </row>
    <row r="21" spans="1:57" s="298" customFormat="1" ht="15" customHeight="1" x14ac:dyDescent="0.2">
      <c r="A21" s="297"/>
      <c r="B21" s="338">
        <v>8</v>
      </c>
      <c r="C21" s="339"/>
      <c r="D21" s="340"/>
      <c r="E21" s="332"/>
      <c r="F21" s="330"/>
      <c r="G21" s="339"/>
      <c r="H21" s="341"/>
      <c r="I21" s="329"/>
      <c r="J21" s="330"/>
      <c r="K21" s="330"/>
      <c r="L21" s="334"/>
      <c r="M21" s="342"/>
      <c r="N21" s="343"/>
      <c r="O21" s="344"/>
      <c r="P21" s="337"/>
      <c r="Q21" s="299"/>
      <c r="R21" s="297"/>
      <c r="S21" s="161">
        <f t="shared" ref="S21" si="22">IF(F21="DL",0,G21)</f>
        <v>0</v>
      </c>
      <c r="T21" s="161">
        <f t="shared" ref="T21" si="23">IF(F21="DL",0,I21)</f>
        <v>0</v>
      </c>
      <c r="U21" s="161">
        <f t="shared" ref="U21" si="24">IF(F21="DL",0,J21)</f>
        <v>0</v>
      </c>
      <c r="V21" s="161">
        <f t="shared" ref="V21" si="25">IF(F21="DL",0,K21)</f>
        <v>0</v>
      </c>
      <c r="W21" s="161">
        <f t="shared" ref="W21" si="26">IF(F21="DL",0,L21)</f>
        <v>0</v>
      </c>
      <c r="X21" s="161"/>
      <c r="Y21" s="161">
        <f t="shared" ref="Y21" si="27">IF($F21="DL",0,M21)</f>
        <v>0</v>
      </c>
      <c r="Z21" s="161">
        <f t="shared" ref="Z21" si="28">IF($F21="DL",0,N21)</f>
        <v>0</v>
      </c>
      <c r="AA21" s="161">
        <f t="shared" ref="AA21" si="29">IF($F21="DL",0,O21)</f>
        <v>0</v>
      </c>
      <c r="AB21" s="161">
        <f t="shared" ref="AB21" si="30">IF($F21="DL",0,P21)</f>
        <v>0</v>
      </c>
      <c r="AC21" s="161"/>
      <c r="AD21" s="161">
        <f t="shared" ref="AD21" si="31">IF(F21="DL",0,1)</f>
        <v>1</v>
      </c>
      <c r="AE21" s="161">
        <f>J21+K21+L21</f>
        <v>0</v>
      </c>
      <c r="AF21" s="161">
        <f t="shared" si="11"/>
        <v>0</v>
      </c>
      <c r="AG21" s="161">
        <f t="shared" si="12"/>
        <v>0</v>
      </c>
      <c r="AH21" s="161">
        <f t="shared" si="13"/>
        <v>0</v>
      </c>
      <c r="AI21" s="161">
        <f t="shared" si="14"/>
        <v>0</v>
      </c>
      <c r="AJ21" s="161"/>
      <c r="AK21" s="161"/>
      <c r="AL21" s="161"/>
      <c r="AM21" s="161"/>
      <c r="AN21" s="161"/>
      <c r="AO21" s="161"/>
      <c r="AP21" s="161">
        <f t="shared" ref="AP21" si="32">AD21*IF(Q21&lt;&gt;"",O21,0)</f>
        <v>0</v>
      </c>
      <c r="AQ21" s="161">
        <f t="shared" ref="AQ21" si="33">IF(F21="DI",O21,0)</f>
        <v>0</v>
      </c>
      <c r="AR21" s="161">
        <f t="shared" ref="AR21" si="34">IF(F21="DO",O21,0)</f>
        <v>0</v>
      </c>
      <c r="AS21" s="161">
        <f t="shared" ref="AS21" si="35">IF(F21="DL",O21,0)</f>
        <v>0</v>
      </c>
      <c r="AT21" s="161"/>
      <c r="AU21" s="302"/>
      <c r="AV21" s="302">
        <f t="shared" ref="AV21" si="36">IF(F21="DI",G21,0)</f>
        <v>0</v>
      </c>
      <c r="AW21" s="302">
        <f t="shared" ref="AW21" si="37">IF(F21="DO",G21,0)</f>
        <v>0</v>
      </c>
      <c r="AX21" s="302">
        <f t="shared" ref="AX21" si="38">IF(F21="DL",G21,0)</f>
        <v>0</v>
      </c>
      <c r="AY21" s="315" t="s">
        <v>213</v>
      </c>
      <c r="AZ21" s="315">
        <v>108</v>
      </c>
      <c r="BA21" s="316"/>
      <c r="BB21" s="316"/>
      <c r="BC21" s="316"/>
      <c r="BD21" s="316"/>
      <c r="BE21" s="316"/>
    </row>
    <row r="22" spans="1:57" ht="15" customHeight="1" x14ac:dyDescent="0.2">
      <c r="B22" s="338">
        <v>9</v>
      </c>
      <c r="C22" s="339"/>
      <c r="D22" s="340"/>
      <c r="E22" s="332"/>
      <c r="F22" s="330"/>
      <c r="G22" s="339"/>
      <c r="H22" s="341"/>
      <c r="I22" s="329"/>
      <c r="J22" s="330"/>
      <c r="K22" s="330"/>
      <c r="L22" s="334"/>
      <c r="M22" s="342"/>
      <c r="N22" s="343"/>
      <c r="O22" s="344"/>
      <c r="P22" s="337"/>
      <c r="Q22" s="262"/>
      <c r="S22" s="161">
        <f>IF(F22="DL",0,G22)</f>
        <v>0</v>
      </c>
      <c r="T22" s="161">
        <f>IF(F22="DL",0,I22)</f>
        <v>0</v>
      </c>
      <c r="U22" s="161">
        <f>IF(F22="DL",0,J22)</f>
        <v>0</v>
      </c>
      <c r="V22" s="161">
        <f>IF(F22="DL",0,K22)</f>
        <v>0</v>
      </c>
      <c r="W22" s="161">
        <f>IF(F22="DL",0,L22)</f>
        <v>0</v>
      </c>
      <c r="Y22" s="161">
        <f t="shared" ref="Y22:AB23" si="39">IF($F22="DL",0,M22)</f>
        <v>0</v>
      </c>
      <c r="Z22" s="161">
        <f t="shared" si="39"/>
        <v>0</v>
      </c>
      <c r="AA22" s="161">
        <f t="shared" si="39"/>
        <v>0</v>
      </c>
      <c r="AB22" s="161">
        <f t="shared" si="39"/>
        <v>0</v>
      </c>
      <c r="AD22" s="161">
        <f>IF(F22="DL",0,1)</f>
        <v>1</v>
      </c>
      <c r="AE22" s="161">
        <f>J22+K22+L22</f>
        <v>0</v>
      </c>
      <c r="AF22" s="161">
        <f t="shared" si="11"/>
        <v>0</v>
      </c>
      <c r="AG22" s="161">
        <f t="shared" si="12"/>
        <v>0</v>
      </c>
      <c r="AH22" s="161">
        <f t="shared" si="13"/>
        <v>0</v>
      </c>
      <c r="AI22" s="161">
        <f t="shared" si="14"/>
        <v>0</v>
      </c>
      <c r="AP22" s="161">
        <f>AD22*IF(Q22&lt;&gt;"",O22,0)</f>
        <v>0</v>
      </c>
      <c r="AQ22" s="161">
        <f>IF(F22="DI",O22,0)</f>
        <v>0</v>
      </c>
      <c r="AR22" s="161">
        <f>IF(F22="DO",O22,0)</f>
        <v>0</v>
      </c>
      <c r="AS22" s="161">
        <f>IF(F22="DL",O22,0)</f>
        <v>0</v>
      </c>
      <c r="AU22" s="302"/>
      <c r="AV22" s="302">
        <f t="shared" si="19"/>
        <v>0</v>
      </c>
      <c r="AW22" s="302">
        <f t="shared" si="20"/>
        <v>0</v>
      </c>
      <c r="AX22" s="302">
        <f t="shared" si="21"/>
        <v>0</v>
      </c>
      <c r="AY22" s="315" t="s">
        <v>213</v>
      </c>
      <c r="AZ22" s="315">
        <v>109</v>
      </c>
      <c r="BA22" s="315"/>
      <c r="BB22" s="315"/>
      <c r="BC22" s="315"/>
      <c r="BD22" s="315"/>
      <c r="BE22" s="315"/>
    </row>
    <row r="23" spans="1:57" s="298" customFormat="1" ht="15" customHeight="1" x14ac:dyDescent="0.2">
      <c r="A23" s="297"/>
      <c r="B23" s="338">
        <v>10</v>
      </c>
      <c r="C23" s="339"/>
      <c r="D23" s="340"/>
      <c r="E23" s="332"/>
      <c r="F23" s="330"/>
      <c r="G23" s="339"/>
      <c r="H23" s="341"/>
      <c r="I23" s="329"/>
      <c r="J23" s="330"/>
      <c r="K23" s="330"/>
      <c r="L23" s="334"/>
      <c r="M23" s="342"/>
      <c r="N23" s="343"/>
      <c r="O23" s="344"/>
      <c r="P23" s="337"/>
      <c r="Q23" s="299"/>
      <c r="R23" s="297"/>
      <c r="S23" s="297">
        <f>IF(F23="DL",0,G23)</f>
        <v>0</v>
      </c>
      <c r="T23" s="297">
        <f>IF(F23="DL",0,I23)</f>
        <v>0</v>
      </c>
      <c r="U23" s="297">
        <f>IF(F23="DL",0,J23)</f>
        <v>0</v>
      </c>
      <c r="V23" s="297">
        <f>IF(F23="DL",0,K23)</f>
        <v>0</v>
      </c>
      <c r="W23" s="297">
        <f>IF(F23="DL",0,L23)</f>
        <v>0</v>
      </c>
      <c r="X23" s="297"/>
      <c r="Y23" s="297">
        <f t="shared" si="39"/>
        <v>0</v>
      </c>
      <c r="Z23" s="297">
        <f t="shared" si="39"/>
        <v>0</v>
      </c>
      <c r="AA23" s="297">
        <f t="shared" si="39"/>
        <v>0</v>
      </c>
      <c r="AB23" s="297">
        <f t="shared" si="39"/>
        <v>0</v>
      </c>
      <c r="AC23" s="297"/>
      <c r="AD23" s="297">
        <f>IF(F23="DL",0,1)</f>
        <v>1</v>
      </c>
      <c r="AE23" s="297">
        <f>J23+K23+L23</f>
        <v>0</v>
      </c>
      <c r="AF23" s="297">
        <f t="shared" si="11"/>
        <v>0</v>
      </c>
      <c r="AG23" s="297">
        <f t="shared" si="12"/>
        <v>0</v>
      </c>
      <c r="AH23" s="297">
        <f t="shared" si="13"/>
        <v>0</v>
      </c>
      <c r="AI23" s="297">
        <f t="shared" si="14"/>
        <v>0</v>
      </c>
      <c r="AJ23" s="297"/>
      <c r="AK23" s="297"/>
      <c r="AL23" s="297"/>
      <c r="AM23" s="297"/>
      <c r="AN23" s="297"/>
      <c r="AO23" s="297"/>
      <c r="AP23" s="297">
        <f>AD23*IF(Q23&lt;&gt;"",O23,0)</f>
        <v>0</v>
      </c>
      <c r="AQ23" s="297">
        <f>IF(F23="DI",O23,0)</f>
        <v>0</v>
      </c>
      <c r="AR23" s="297">
        <f>IF(F23="DO",O23,0)</f>
        <v>0</v>
      </c>
      <c r="AS23" s="297">
        <f>IF(F23="DL",O23,0)</f>
        <v>0</v>
      </c>
      <c r="AT23" s="297"/>
      <c r="AU23" s="297"/>
      <c r="AV23" s="297">
        <f t="shared" si="19"/>
        <v>0</v>
      </c>
      <c r="AW23" s="297">
        <f t="shared" si="20"/>
        <v>0</v>
      </c>
      <c r="AX23" s="297">
        <f t="shared" si="21"/>
        <v>0</v>
      </c>
      <c r="AY23" s="315" t="s">
        <v>213</v>
      </c>
      <c r="AZ23" s="315">
        <v>110</v>
      </c>
      <c r="BA23" s="316"/>
      <c r="BB23" s="316"/>
      <c r="BC23" s="316"/>
      <c r="BD23" s="316"/>
      <c r="BE23" s="316"/>
    </row>
    <row r="24" spans="1:57" ht="15" customHeight="1" x14ac:dyDescent="0.2">
      <c r="B24" s="252">
        <v>11</v>
      </c>
      <c r="C24" s="253"/>
      <c r="D24" s="254"/>
      <c r="E24" s="317"/>
      <c r="F24" s="255"/>
      <c r="G24" s="253"/>
      <c r="H24" s="256"/>
      <c r="I24" s="247"/>
      <c r="J24" s="255"/>
      <c r="K24" s="255"/>
      <c r="L24" s="257"/>
      <c r="M24" s="248"/>
      <c r="N24" s="249"/>
      <c r="O24" s="250"/>
      <c r="P24" s="287"/>
      <c r="Q24" s="288"/>
      <c r="S24" s="161">
        <f t="shared" si="1"/>
        <v>0</v>
      </c>
      <c r="T24" s="161">
        <f t="shared" si="2"/>
        <v>0</v>
      </c>
      <c r="U24" s="161">
        <f t="shared" si="3"/>
        <v>0</v>
      </c>
      <c r="V24" s="161">
        <f t="shared" si="4"/>
        <v>0</v>
      </c>
      <c r="W24" s="161">
        <f t="shared" si="5"/>
        <v>0</v>
      </c>
      <c r="Y24" s="161">
        <f t="shared" si="6"/>
        <v>0</v>
      </c>
      <c r="Z24" s="161">
        <f t="shared" si="7"/>
        <v>0</v>
      </c>
      <c r="AA24" s="161">
        <f t="shared" si="8"/>
        <v>0</v>
      </c>
      <c r="AB24" s="161">
        <f t="shared" si="9"/>
        <v>0</v>
      </c>
      <c r="AD24" s="161">
        <f t="shared" si="0"/>
        <v>1</v>
      </c>
      <c r="AE24" s="161">
        <f t="shared" si="10"/>
        <v>0</v>
      </c>
      <c r="AF24" s="161">
        <f t="shared" si="11"/>
        <v>0</v>
      </c>
      <c r="AG24" s="161">
        <f t="shared" si="12"/>
        <v>0</v>
      </c>
      <c r="AH24" s="161">
        <f t="shared" si="13"/>
        <v>0</v>
      </c>
      <c r="AI24" s="161">
        <f t="shared" si="14"/>
        <v>0</v>
      </c>
      <c r="AP24" s="161">
        <f t="shared" si="15"/>
        <v>0</v>
      </c>
      <c r="AQ24" s="161">
        <f t="shared" si="16"/>
        <v>0</v>
      </c>
      <c r="AR24" s="161">
        <f t="shared" si="17"/>
        <v>0</v>
      </c>
      <c r="AS24" s="161">
        <f t="shared" si="18"/>
        <v>0</v>
      </c>
      <c r="AU24" s="302"/>
      <c r="AV24" s="302">
        <f t="shared" si="19"/>
        <v>0</v>
      </c>
      <c r="AW24" s="302">
        <f t="shared" si="20"/>
        <v>0</v>
      </c>
      <c r="AX24" s="302">
        <f t="shared" si="21"/>
        <v>0</v>
      </c>
      <c r="AY24" s="315" t="s">
        <v>213</v>
      </c>
      <c r="AZ24" s="315">
        <v>111</v>
      </c>
      <c r="BA24" s="315"/>
      <c r="BB24" s="315"/>
      <c r="BC24" s="315"/>
      <c r="BD24" s="315"/>
      <c r="BE24" s="315"/>
    </row>
    <row r="25" spans="1:57" ht="15" customHeight="1" x14ac:dyDescent="0.2">
      <c r="B25" s="252">
        <v>12</v>
      </c>
      <c r="C25" s="35"/>
      <c r="D25" s="36"/>
      <c r="E25" s="317"/>
      <c r="F25" s="33"/>
      <c r="G25" s="35"/>
      <c r="H25" s="57"/>
      <c r="I25" s="32"/>
      <c r="J25" s="33"/>
      <c r="K25" s="33"/>
      <c r="L25" s="65"/>
      <c r="M25" s="61"/>
      <c r="N25" s="17"/>
      <c r="O25" s="16"/>
      <c r="P25" s="18"/>
      <c r="Q25" s="262"/>
      <c r="S25" s="161">
        <f t="shared" si="1"/>
        <v>0</v>
      </c>
      <c r="T25" s="161">
        <f t="shared" si="2"/>
        <v>0</v>
      </c>
      <c r="U25" s="161">
        <f t="shared" si="3"/>
        <v>0</v>
      </c>
      <c r="V25" s="161">
        <f t="shared" si="4"/>
        <v>0</v>
      </c>
      <c r="W25" s="161">
        <f t="shared" si="5"/>
        <v>0</v>
      </c>
      <c r="Y25" s="161">
        <f t="shared" si="6"/>
        <v>0</v>
      </c>
      <c r="Z25" s="161">
        <f t="shared" si="7"/>
        <v>0</v>
      </c>
      <c r="AA25" s="161">
        <f t="shared" si="8"/>
        <v>0</v>
      </c>
      <c r="AB25" s="161">
        <f t="shared" si="9"/>
        <v>0</v>
      </c>
      <c r="AD25" s="161">
        <f t="shared" si="0"/>
        <v>1</v>
      </c>
      <c r="AE25" s="161">
        <f t="shared" si="10"/>
        <v>0</v>
      </c>
      <c r="AF25" s="161">
        <f t="shared" si="11"/>
        <v>0</v>
      </c>
      <c r="AG25" s="161">
        <f t="shared" si="12"/>
        <v>0</v>
      </c>
      <c r="AH25" s="161">
        <f t="shared" si="13"/>
        <v>0</v>
      </c>
      <c r="AI25" s="161">
        <f t="shared" si="14"/>
        <v>0</v>
      </c>
      <c r="AP25" s="161">
        <f t="shared" si="15"/>
        <v>0</v>
      </c>
      <c r="AQ25" s="161">
        <f t="shared" si="16"/>
        <v>0</v>
      </c>
      <c r="AR25" s="161">
        <f t="shared" si="17"/>
        <v>0</v>
      </c>
      <c r="AS25" s="161">
        <f t="shared" si="18"/>
        <v>0</v>
      </c>
      <c r="AU25" s="302"/>
      <c r="AV25" s="302">
        <f t="shared" si="19"/>
        <v>0</v>
      </c>
      <c r="AW25" s="302">
        <f t="shared" si="20"/>
        <v>0</v>
      </c>
      <c r="AX25" s="302">
        <f t="shared" si="21"/>
        <v>0</v>
      </c>
      <c r="AY25" s="315" t="s">
        <v>213</v>
      </c>
      <c r="AZ25" s="315">
        <v>112</v>
      </c>
      <c r="BA25" s="315"/>
      <c r="BB25" s="315"/>
      <c r="BC25" s="315"/>
      <c r="BD25" s="315"/>
      <c r="BE25" s="315"/>
    </row>
    <row r="26" spans="1:57" x14ac:dyDescent="0.2">
      <c r="B26" s="252">
        <v>13</v>
      </c>
      <c r="C26" s="35"/>
      <c r="D26" s="36"/>
      <c r="E26" s="35"/>
      <c r="F26" s="33"/>
      <c r="G26" s="35"/>
      <c r="H26" s="57"/>
      <c r="I26" s="32"/>
      <c r="J26" s="33"/>
      <c r="K26" s="33"/>
      <c r="L26" s="65"/>
      <c r="M26" s="61"/>
      <c r="N26" s="17"/>
      <c r="O26" s="16"/>
      <c r="P26" s="18"/>
      <c r="Q26" s="262"/>
      <c r="S26" s="161">
        <f>IF(F26="DL",0,G26)</f>
        <v>0</v>
      </c>
      <c r="T26" s="161">
        <f>IF(F26="DL",0,I26)</f>
        <v>0</v>
      </c>
      <c r="U26" s="161">
        <f>IF(F26="DL",0,J26)</f>
        <v>0</v>
      </c>
      <c r="V26" s="161">
        <f>IF(F26="DL",0,K26)</f>
        <v>0</v>
      </c>
      <c r="W26" s="161">
        <f>IF(F26="DL",0,L26)</f>
        <v>0</v>
      </c>
      <c r="Y26" s="161">
        <f>IF($F26="DL",0,M26)</f>
        <v>0</v>
      </c>
      <c r="Z26" s="161">
        <f>IF($F26="DL",0,N26)</f>
        <v>0</v>
      </c>
      <c r="AA26" s="161">
        <f t="shared" si="8"/>
        <v>0</v>
      </c>
      <c r="AB26" s="161">
        <f t="shared" si="9"/>
        <v>0</v>
      </c>
      <c r="AD26" s="161">
        <f t="shared" si="0"/>
        <v>1</v>
      </c>
      <c r="AE26" s="161">
        <f t="shared" si="10"/>
        <v>0</v>
      </c>
      <c r="AF26" s="161">
        <f t="shared" si="11"/>
        <v>0</v>
      </c>
      <c r="AG26" s="161">
        <f t="shared" si="12"/>
        <v>0</v>
      </c>
      <c r="AH26" s="161">
        <f t="shared" si="13"/>
        <v>0</v>
      </c>
      <c r="AI26" s="161">
        <f t="shared" si="14"/>
        <v>0</v>
      </c>
      <c r="AP26" s="161">
        <f t="shared" si="15"/>
        <v>0</v>
      </c>
      <c r="AQ26" s="161">
        <f t="shared" si="16"/>
        <v>0</v>
      </c>
      <c r="AR26" s="161">
        <f t="shared" si="17"/>
        <v>0</v>
      </c>
      <c r="AS26" s="161">
        <f t="shared" si="18"/>
        <v>0</v>
      </c>
      <c r="AU26" s="302"/>
      <c r="AV26" s="302">
        <f t="shared" si="19"/>
        <v>0</v>
      </c>
      <c r="AW26" s="302">
        <f t="shared" si="20"/>
        <v>0</v>
      </c>
      <c r="AX26" s="302">
        <f t="shared" si="21"/>
        <v>0</v>
      </c>
      <c r="AY26" s="315" t="s">
        <v>213</v>
      </c>
      <c r="AZ26" s="315">
        <v>113</v>
      </c>
      <c r="BA26" s="315"/>
      <c r="BB26" s="315"/>
      <c r="BC26" s="315"/>
      <c r="BD26" s="315"/>
      <c r="BE26" s="315"/>
    </row>
    <row r="27" spans="1:57" ht="12" thickBot="1" x14ac:dyDescent="0.25">
      <c r="B27" s="252">
        <v>14</v>
      </c>
      <c r="C27" s="35"/>
      <c r="D27" s="36"/>
      <c r="E27" s="35"/>
      <c r="F27" s="33"/>
      <c r="G27" s="35"/>
      <c r="H27" s="57"/>
      <c r="I27" s="32"/>
      <c r="J27" s="33"/>
      <c r="K27" s="33"/>
      <c r="L27" s="65"/>
      <c r="M27" s="62" t="str">
        <f t="shared" ref="M27" si="40">IF(I27&lt;&gt;"",I27*14,"")</f>
        <v/>
      </c>
      <c r="N27" s="20" t="str">
        <f t="shared" ref="N27" si="41">IF(AE27&lt;&gt;0,AE27*14,"")</f>
        <v/>
      </c>
      <c r="O27" s="19"/>
      <c r="P27" s="21"/>
      <c r="Q27" s="262"/>
      <c r="S27" s="161">
        <f t="shared" si="1"/>
        <v>0</v>
      </c>
      <c r="T27" s="161">
        <f t="shared" si="2"/>
        <v>0</v>
      </c>
      <c r="U27" s="161">
        <f t="shared" si="3"/>
        <v>0</v>
      </c>
      <c r="V27" s="161">
        <f t="shared" si="4"/>
        <v>0</v>
      </c>
      <c r="W27" s="161">
        <f t="shared" si="5"/>
        <v>0</v>
      </c>
      <c r="Y27" s="161" t="str">
        <f t="shared" si="6"/>
        <v/>
      </c>
      <c r="Z27" s="161" t="str">
        <f t="shared" si="7"/>
        <v/>
      </c>
      <c r="AA27" s="161">
        <f t="shared" si="8"/>
        <v>0</v>
      </c>
      <c r="AB27" s="161">
        <f t="shared" si="9"/>
        <v>0</v>
      </c>
      <c r="AD27" s="161">
        <f t="shared" si="0"/>
        <v>1</v>
      </c>
      <c r="AE27" s="161">
        <f t="shared" si="10"/>
        <v>0</v>
      </c>
      <c r="AF27" s="161">
        <f t="shared" si="11"/>
        <v>0</v>
      </c>
      <c r="AG27" s="161">
        <f t="shared" si="12"/>
        <v>0</v>
      </c>
      <c r="AH27" s="161">
        <f t="shared" si="13"/>
        <v>0</v>
      </c>
      <c r="AI27" s="161">
        <f t="shared" si="14"/>
        <v>0</v>
      </c>
      <c r="AP27" s="161">
        <f t="shared" si="15"/>
        <v>0</v>
      </c>
      <c r="AQ27" s="161">
        <f t="shared" si="16"/>
        <v>0</v>
      </c>
      <c r="AR27" s="161">
        <f t="shared" si="17"/>
        <v>0</v>
      </c>
      <c r="AS27" s="161">
        <f t="shared" si="18"/>
        <v>0</v>
      </c>
      <c r="AU27" s="302"/>
      <c r="AV27" s="302">
        <f t="shared" si="19"/>
        <v>0</v>
      </c>
      <c r="AW27" s="302">
        <f t="shared" si="20"/>
        <v>0</v>
      </c>
      <c r="AX27" s="302">
        <f t="shared" si="21"/>
        <v>0</v>
      </c>
      <c r="AY27" s="315" t="s">
        <v>213</v>
      </c>
      <c r="AZ27" s="315">
        <v>114</v>
      </c>
      <c r="BA27" s="315"/>
      <c r="BB27" s="315"/>
      <c r="BC27" s="315"/>
      <c r="BD27" s="315"/>
      <c r="BE27" s="315"/>
    </row>
    <row r="28" spans="1:57" ht="15" customHeight="1" thickBot="1" x14ac:dyDescent="0.25">
      <c r="B28" s="460" t="s">
        <v>92</v>
      </c>
      <c r="C28" s="461"/>
      <c r="D28" s="461"/>
      <c r="E28" s="461"/>
      <c r="F28" s="462"/>
      <c r="G28" s="473">
        <f>SUM(S14:S27)</f>
        <v>0</v>
      </c>
      <c r="H28" s="105"/>
      <c r="I28" s="22">
        <f>SUM(T14:T27)</f>
        <v>0</v>
      </c>
      <c r="J28" s="22">
        <f>SUM(U14:U27)</f>
        <v>0</v>
      </c>
      <c r="K28" s="22">
        <f>SUM(V14:V27)</f>
        <v>0</v>
      </c>
      <c r="L28" s="66">
        <f>SUM(W14:W27)</f>
        <v>0</v>
      </c>
      <c r="M28" s="63">
        <f>Y28</f>
        <v>0</v>
      </c>
      <c r="N28" s="24">
        <f>Z28</f>
        <v>0</v>
      </c>
      <c r="O28" s="24">
        <f>AA28</f>
        <v>0</v>
      </c>
      <c r="P28" s="24">
        <f>AB28</f>
        <v>0</v>
      </c>
      <c r="Q28" s="448"/>
      <c r="S28" s="169">
        <f>SUM(S14:S27)</f>
        <v>0</v>
      </c>
      <c r="T28" s="169">
        <f>SUM(T14:T27)</f>
        <v>0</v>
      </c>
      <c r="U28" s="169">
        <f>SUM(U14:U27)</f>
        <v>0</v>
      </c>
      <c r="V28" s="169">
        <f>SUM(V14:V27)</f>
        <v>0</v>
      </c>
      <c r="W28" s="169">
        <f>SUM(W14:W27)</f>
        <v>0</v>
      </c>
      <c r="X28" s="169"/>
      <c r="Y28" s="169">
        <f>SUM(Y14:Y27)</f>
        <v>0</v>
      </c>
      <c r="Z28" s="169">
        <f>SUM(Z14:Z27)</f>
        <v>0</v>
      </c>
      <c r="AA28" s="169">
        <f>SUM(AA14:AA27)</f>
        <v>0</v>
      </c>
      <c r="AB28" s="169">
        <f>SUM(AB14:AB27)</f>
        <v>0</v>
      </c>
      <c r="AC28" s="169"/>
      <c r="AD28" s="169">
        <f t="shared" ref="AD28:AI28" si="42">SUM(AD14:AD27)</f>
        <v>14</v>
      </c>
      <c r="AE28" s="169">
        <f t="shared" si="42"/>
        <v>0</v>
      </c>
      <c r="AF28" s="169">
        <f t="shared" si="42"/>
        <v>0</v>
      </c>
      <c r="AG28" s="169">
        <f t="shared" si="42"/>
        <v>0</v>
      </c>
      <c r="AH28" s="169">
        <f t="shared" si="42"/>
        <v>0</v>
      </c>
      <c r="AI28" s="169">
        <f t="shared" si="42"/>
        <v>0</v>
      </c>
      <c r="AJ28" s="169"/>
      <c r="AK28" s="169"/>
      <c r="AL28" s="169"/>
      <c r="AM28" s="169"/>
      <c r="AN28" s="169"/>
      <c r="AO28" s="169"/>
      <c r="AP28" s="169">
        <f>SUM(AP14:AP27)</f>
        <v>0</v>
      </c>
      <c r="AQ28" s="169">
        <f>SUM(AQ14:AQ27)</f>
        <v>0</v>
      </c>
      <c r="AR28" s="169">
        <f>SUM(AR14:AR27)</f>
        <v>0</v>
      </c>
      <c r="AS28" s="169">
        <f>SUM(AS14:AS27)</f>
        <v>0</v>
      </c>
      <c r="AU28" s="302"/>
      <c r="AV28" s="297">
        <f>SUM(AV14:AV27)</f>
        <v>0</v>
      </c>
      <c r="AW28" s="297">
        <f>SUM(AW14:AW27)</f>
        <v>0</v>
      </c>
      <c r="AX28" s="297">
        <f>SUM(AX14:AX27)</f>
        <v>0</v>
      </c>
      <c r="AY28" s="315"/>
      <c r="AZ28" s="315"/>
      <c r="BA28" s="315"/>
      <c r="BB28" s="315"/>
      <c r="BC28" s="315"/>
      <c r="BD28" s="315"/>
      <c r="BE28" s="315"/>
    </row>
    <row r="29" spans="1:57" ht="15" customHeight="1" thickBot="1" x14ac:dyDescent="0.25">
      <c r="B29" s="463"/>
      <c r="C29" s="464"/>
      <c r="D29" s="464"/>
      <c r="E29" s="464"/>
      <c r="F29" s="465"/>
      <c r="G29" s="474"/>
      <c r="H29" s="106"/>
      <c r="I29" s="467">
        <f>SUM(I28:L28)</f>
        <v>0</v>
      </c>
      <c r="J29" s="468"/>
      <c r="K29" s="468"/>
      <c r="L29" s="469"/>
      <c r="M29" s="26"/>
      <c r="N29" s="26"/>
      <c r="O29" s="467">
        <f>SUM(O28:P28)</f>
        <v>0</v>
      </c>
      <c r="P29" s="468"/>
      <c r="Q29" s="449"/>
      <c r="U29" s="169">
        <f>I29</f>
        <v>0</v>
      </c>
      <c r="AD29" s="161">
        <f t="shared" ref="AD29:AD43" si="43">IF(F29="DL",0,1)</f>
        <v>1</v>
      </c>
      <c r="AU29" s="302"/>
      <c r="AV29" s="302"/>
      <c r="AW29" s="302"/>
      <c r="AX29" s="302"/>
      <c r="AY29" s="315"/>
      <c r="AZ29" s="315"/>
      <c r="BA29" s="315"/>
      <c r="BB29" s="315"/>
      <c r="BC29" s="315"/>
      <c r="BD29" s="315"/>
      <c r="BE29" s="315"/>
    </row>
    <row r="30" spans="1:57" ht="15" customHeight="1" thickBot="1" x14ac:dyDescent="0.25">
      <c r="B30" s="458" t="s">
        <v>21</v>
      </c>
      <c r="C30" s="459"/>
      <c r="D30" s="459"/>
      <c r="E30" s="459"/>
      <c r="F30" s="459"/>
      <c r="G30" s="459"/>
      <c r="H30" s="459"/>
      <c r="I30" s="459"/>
      <c r="J30" s="459"/>
      <c r="K30" s="459"/>
      <c r="L30" s="459"/>
      <c r="M30" s="459"/>
      <c r="N30" s="459"/>
      <c r="O30" s="459"/>
      <c r="P30" s="459"/>
      <c r="Q30" s="450"/>
      <c r="AD30" s="161">
        <f t="shared" si="43"/>
        <v>1</v>
      </c>
      <c r="AU30" s="302"/>
      <c r="AV30" s="302"/>
      <c r="AW30" s="302"/>
      <c r="AX30" s="302"/>
      <c r="AY30" s="315"/>
      <c r="AZ30" s="315"/>
      <c r="BA30" s="315"/>
      <c r="BB30" s="315"/>
      <c r="BC30" s="315"/>
      <c r="BD30" s="315"/>
      <c r="BE30" s="315"/>
    </row>
    <row r="31" spans="1:57" ht="15" customHeight="1" x14ac:dyDescent="0.2">
      <c r="B31" s="329">
        <v>1</v>
      </c>
      <c r="C31" s="330"/>
      <c r="D31" s="331"/>
      <c r="E31" s="332"/>
      <c r="F31" s="330"/>
      <c r="G31" s="330"/>
      <c r="H31" s="333"/>
      <c r="I31" s="329"/>
      <c r="J31" s="330"/>
      <c r="K31" s="330"/>
      <c r="L31" s="334"/>
      <c r="M31" s="335"/>
      <c r="N31" s="336"/>
      <c r="O31" s="332"/>
      <c r="P31" s="337"/>
      <c r="Q31" s="262"/>
      <c r="S31" s="161">
        <f>IF(F31="DL",0,G31)</f>
        <v>0</v>
      </c>
      <c r="T31" s="161">
        <f>IF(F31="DL",0,I31)</f>
        <v>0</v>
      </c>
      <c r="U31" s="161">
        <f>IF(F31="DL",0,J31)</f>
        <v>0</v>
      </c>
      <c r="V31" s="161">
        <f>IF(F31="DL",0,K31)</f>
        <v>0</v>
      </c>
      <c r="W31" s="161">
        <f>IF(F31="DL",0,L31)</f>
        <v>0</v>
      </c>
      <c r="Y31" s="161">
        <f>IF($F31="DL",0,M31)</f>
        <v>0</v>
      </c>
      <c r="Z31" s="161">
        <f>IF($F31="DL",0,N31)</f>
        <v>0</v>
      </c>
      <c r="AA31" s="161">
        <f>IF($F31="DL",0,O31)</f>
        <v>0</v>
      </c>
      <c r="AB31" s="161">
        <f>IF($F31="DL",0,P31)</f>
        <v>0</v>
      </c>
      <c r="AD31" s="161">
        <f t="shared" si="43"/>
        <v>1</v>
      </c>
      <c r="AE31" s="161">
        <f t="shared" ref="AE31:AE42" si="44">J31+K31+L31</f>
        <v>0</v>
      </c>
      <c r="AF31" s="161">
        <f>$AD31*IF($C31="F",$O31,0)</f>
        <v>0</v>
      </c>
      <c r="AG31" s="161">
        <f>$AD31*IF($C31="C",$O31,0)</f>
        <v>0</v>
      </c>
      <c r="AH31" s="161">
        <f>$AD31*IF($C31="D",$O31,0)</f>
        <v>0</v>
      </c>
      <c r="AI31" s="161">
        <f>$AD31*IF($C31="S",$O31,0)</f>
        <v>0</v>
      </c>
      <c r="AP31" s="161">
        <f>AD31*IF(Q31&lt;&gt;"",O31,0)</f>
        <v>0</v>
      </c>
      <c r="AQ31" s="161">
        <f>IF(F31="DI",O31,0)</f>
        <v>0</v>
      </c>
      <c r="AR31" s="161">
        <f>IF(F31="DO",O31,0)</f>
        <v>0</v>
      </c>
      <c r="AS31" s="161">
        <f>IF(F31="DL",O31,0)</f>
        <v>0</v>
      </c>
      <c r="AU31" s="302"/>
      <c r="AV31" s="302">
        <f>IF(F31="DI",G31,0)</f>
        <v>0</v>
      </c>
      <c r="AW31" s="302">
        <f>IF(F31="DO",G31,0)</f>
        <v>0</v>
      </c>
      <c r="AX31" s="302">
        <f>IF(F31="DL",G31,0)</f>
        <v>0</v>
      </c>
      <c r="AY31" s="315" t="s">
        <v>213</v>
      </c>
      <c r="AZ31" s="315">
        <v>201</v>
      </c>
      <c r="BA31" s="315"/>
      <c r="BB31" s="315"/>
      <c r="BC31" s="315"/>
      <c r="BD31" s="315"/>
      <c r="BE31" s="315"/>
    </row>
    <row r="32" spans="1:57" ht="15" customHeight="1" x14ac:dyDescent="0.2">
      <c r="A32" s="52"/>
      <c r="B32" s="338">
        <v>2</v>
      </c>
      <c r="C32" s="339"/>
      <c r="D32" s="340"/>
      <c r="E32" s="332"/>
      <c r="F32" s="330"/>
      <c r="G32" s="339"/>
      <c r="H32" s="341"/>
      <c r="I32" s="329"/>
      <c r="J32" s="330"/>
      <c r="K32" s="330"/>
      <c r="L32" s="334"/>
      <c r="M32" s="342"/>
      <c r="N32" s="343"/>
      <c r="O32" s="344"/>
      <c r="P32" s="337"/>
      <c r="Q32" s="262"/>
      <c r="R32" s="52"/>
      <c r="S32" s="52">
        <f t="shared" ref="S32:S41" si="45">IF(F32="DL",0,G32)</f>
        <v>0</v>
      </c>
      <c r="T32" s="52">
        <f t="shared" ref="T32:T41" si="46">IF(F32="DL",0,I32)</f>
        <v>0</v>
      </c>
      <c r="U32" s="52">
        <f>IF(F32="DL",0,J32)</f>
        <v>0</v>
      </c>
      <c r="V32" s="52">
        <f>IF(F32="DL",0,K32)</f>
        <v>0</v>
      </c>
      <c r="W32" s="52">
        <f t="shared" ref="W32:W41" si="47">IF(F32="DL",0,L32)</f>
        <v>0</v>
      </c>
      <c r="X32" s="52"/>
      <c r="Y32" s="52">
        <f t="shared" ref="Y32:Y43" si="48">IF($F32="DL",0,M32)</f>
        <v>0</v>
      </c>
      <c r="Z32" s="52">
        <f t="shared" ref="Z32:Z43" si="49">IF($F32="DL",0,N32)</f>
        <v>0</v>
      </c>
      <c r="AA32" s="52">
        <f t="shared" ref="AA32:AA43" si="50">IF($F32="DL",0,O32)</f>
        <v>0</v>
      </c>
      <c r="AB32" s="52">
        <f t="shared" ref="AB32:AB43" si="51">IF($F32="DL",0,P32)</f>
        <v>0</v>
      </c>
      <c r="AC32" s="52"/>
      <c r="AD32" s="52">
        <f t="shared" si="43"/>
        <v>1</v>
      </c>
      <c r="AE32" s="52">
        <f>J32+K32+L32</f>
        <v>0</v>
      </c>
      <c r="AF32" s="52">
        <f t="shared" ref="AF32:AF43" si="52">$AD32*IF($C32="F",$O32,0)</f>
        <v>0</v>
      </c>
      <c r="AG32" s="52">
        <f t="shared" ref="AG32:AG43" si="53">$AD32*IF($C32="C",$O32,0)</f>
        <v>0</v>
      </c>
      <c r="AH32" s="52">
        <f t="shared" ref="AH32:AH43" si="54">$AD32*IF($C32="D",$O32,0)</f>
        <v>0</v>
      </c>
      <c r="AI32" s="52">
        <f t="shared" ref="AI32:AI43" si="55">$AD32*IF($C32="S",$O32,0)</f>
        <v>0</v>
      </c>
      <c r="AJ32" s="52"/>
      <c r="AK32" s="52"/>
      <c r="AL32" s="52"/>
      <c r="AM32" s="52"/>
      <c r="AN32" s="52"/>
      <c r="AO32" s="52"/>
      <c r="AP32" s="52">
        <f t="shared" ref="AP32:AP43" si="56">AD32*IF(Q32&lt;&gt;"",O32,0)</f>
        <v>0</v>
      </c>
      <c r="AQ32" s="52">
        <f t="shared" ref="AQ32:AQ43" si="57">IF(F32="DI",O32,0)</f>
        <v>0</v>
      </c>
      <c r="AR32" s="52">
        <f t="shared" ref="AR32:AR43" si="58">IF(F32="DO",O32,0)</f>
        <v>0</v>
      </c>
      <c r="AS32" s="52">
        <f t="shared" ref="AS32:AS43" si="59">IF(F32="DL",O32,0)</f>
        <v>0</v>
      </c>
      <c r="AT32" s="52"/>
      <c r="AV32" s="52">
        <f t="shared" ref="AV32:AV43" si="60">IF(F32="DI",G32,0)</f>
        <v>0</v>
      </c>
      <c r="AW32" s="52">
        <f t="shared" ref="AW32:AW43" si="61">IF(F32="DO",G32,0)</f>
        <v>0</v>
      </c>
      <c r="AX32" s="52">
        <f t="shared" ref="AX32:AX43" si="62">IF(F32="DL",G32,0)</f>
        <v>0</v>
      </c>
      <c r="AY32" s="315" t="s">
        <v>213</v>
      </c>
      <c r="AZ32" s="315">
        <v>202</v>
      </c>
      <c r="BA32" s="315"/>
      <c r="BB32" s="315"/>
      <c r="BC32" s="315"/>
      <c r="BD32" s="315"/>
      <c r="BE32" s="315"/>
    </row>
    <row r="33" spans="2:57" ht="15" customHeight="1" x14ac:dyDescent="0.2">
      <c r="B33" s="338">
        <v>3</v>
      </c>
      <c r="C33" s="339"/>
      <c r="D33" s="340"/>
      <c r="E33" s="332"/>
      <c r="F33" s="330"/>
      <c r="G33" s="339"/>
      <c r="H33" s="341"/>
      <c r="I33" s="329"/>
      <c r="J33" s="330"/>
      <c r="K33" s="330"/>
      <c r="L33" s="334"/>
      <c r="M33" s="342"/>
      <c r="N33" s="343"/>
      <c r="O33" s="344"/>
      <c r="P33" s="337"/>
      <c r="Q33" s="262"/>
      <c r="S33" s="161">
        <f t="shared" si="45"/>
        <v>0</v>
      </c>
      <c r="T33" s="161">
        <f t="shared" si="46"/>
        <v>0</v>
      </c>
      <c r="U33" s="161">
        <f t="shared" ref="U33:U41" si="63">IF(F33="DL",0,J33)</f>
        <v>0</v>
      </c>
      <c r="V33" s="161">
        <f t="shared" ref="V33:V41" si="64">IF(F33="DL",0,K33)</f>
        <v>0</v>
      </c>
      <c r="W33" s="161">
        <f t="shared" si="47"/>
        <v>0</v>
      </c>
      <c r="Y33" s="161">
        <f t="shared" si="48"/>
        <v>0</v>
      </c>
      <c r="Z33" s="161">
        <f t="shared" si="49"/>
        <v>0</v>
      </c>
      <c r="AA33" s="161">
        <f t="shared" si="50"/>
        <v>0</v>
      </c>
      <c r="AB33" s="161">
        <f t="shared" si="51"/>
        <v>0</v>
      </c>
      <c r="AD33" s="161">
        <f t="shared" si="43"/>
        <v>1</v>
      </c>
      <c r="AE33" s="161">
        <f t="shared" si="44"/>
        <v>0</v>
      </c>
      <c r="AF33" s="161">
        <f t="shared" si="52"/>
        <v>0</v>
      </c>
      <c r="AG33" s="161">
        <f t="shared" si="53"/>
        <v>0</v>
      </c>
      <c r="AH33" s="161">
        <f t="shared" si="54"/>
        <v>0</v>
      </c>
      <c r="AI33" s="161">
        <f t="shared" si="55"/>
        <v>0</v>
      </c>
      <c r="AP33" s="161">
        <f t="shared" si="56"/>
        <v>0</v>
      </c>
      <c r="AQ33" s="161">
        <f t="shared" si="57"/>
        <v>0</v>
      </c>
      <c r="AR33" s="161">
        <f t="shared" si="58"/>
        <v>0</v>
      </c>
      <c r="AS33" s="161">
        <f t="shared" si="59"/>
        <v>0</v>
      </c>
      <c r="AU33" s="302"/>
      <c r="AV33" s="302">
        <f t="shared" si="60"/>
        <v>0</v>
      </c>
      <c r="AW33" s="302">
        <f t="shared" si="61"/>
        <v>0</v>
      </c>
      <c r="AX33" s="302">
        <f t="shared" si="62"/>
        <v>0</v>
      </c>
      <c r="AY33" s="315" t="s">
        <v>213</v>
      </c>
      <c r="AZ33" s="315">
        <v>203</v>
      </c>
      <c r="BA33" s="315"/>
      <c r="BB33" s="315"/>
      <c r="BC33" s="315"/>
      <c r="BD33" s="315"/>
      <c r="BE33" s="315"/>
    </row>
    <row r="34" spans="2:57" ht="15" customHeight="1" x14ac:dyDescent="0.2">
      <c r="B34" s="338">
        <v>4</v>
      </c>
      <c r="C34" s="339"/>
      <c r="D34" s="340"/>
      <c r="E34" s="332"/>
      <c r="F34" s="330"/>
      <c r="G34" s="339"/>
      <c r="H34" s="341"/>
      <c r="I34" s="329"/>
      <c r="J34" s="330"/>
      <c r="K34" s="330"/>
      <c r="L34" s="334"/>
      <c r="M34" s="342"/>
      <c r="N34" s="343"/>
      <c r="O34" s="344"/>
      <c r="P34" s="337"/>
      <c r="Q34" s="262"/>
      <c r="S34" s="161">
        <f t="shared" si="45"/>
        <v>0</v>
      </c>
      <c r="T34" s="161">
        <f t="shared" si="46"/>
        <v>0</v>
      </c>
      <c r="U34" s="161">
        <f t="shared" si="63"/>
        <v>0</v>
      </c>
      <c r="V34" s="161">
        <f t="shared" si="64"/>
        <v>0</v>
      </c>
      <c r="W34" s="161">
        <f t="shared" si="47"/>
        <v>0</v>
      </c>
      <c r="Y34" s="161">
        <f t="shared" si="48"/>
        <v>0</v>
      </c>
      <c r="Z34" s="161">
        <f t="shared" si="49"/>
        <v>0</v>
      </c>
      <c r="AA34" s="161">
        <f t="shared" si="50"/>
        <v>0</v>
      </c>
      <c r="AB34" s="161">
        <f t="shared" si="51"/>
        <v>0</v>
      </c>
      <c r="AD34" s="161">
        <f t="shared" si="43"/>
        <v>1</v>
      </c>
      <c r="AE34" s="161">
        <f t="shared" si="44"/>
        <v>0</v>
      </c>
      <c r="AF34" s="161">
        <f t="shared" si="52"/>
        <v>0</v>
      </c>
      <c r="AG34" s="161">
        <f t="shared" si="53"/>
        <v>0</v>
      </c>
      <c r="AH34" s="161">
        <f t="shared" si="54"/>
        <v>0</v>
      </c>
      <c r="AI34" s="161">
        <f t="shared" si="55"/>
        <v>0</v>
      </c>
      <c r="AP34" s="161">
        <f t="shared" si="56"/>
        <v>0</v>
      </c>
      <c r="AQ34" s="161">
        <f t="shared" si="57"/>
        <v>0</v>
      </c>
      <c r="AR34" s="161">
        <f t="shared" si="58"/>
        <v>0</v>
      </c>
      <c r="AS34" s="161">
        <f t="shared" si="59"/>
        <v>0</v>
      </c>
      <c r="AU34" s="302"/>
      <c r="AV34" s="302">
        <f t="shared" si="60"/>
        <v>0</v>
      </c>
      <c r="AW34" s="302">
        <f t="shared" si="61"/>
        <v>0</v>
      </c>
      <c r="AX34" s="302">
        <f t="shared" si="62"/>
        <v>0</v>
      </c>
      <c r="AY34" s="315" t="s">
        <v>213</v>
      </c>
      <c r="AZ34" s="315">
        <v>204</v>
      </c>
      <c r="BA34" s="315"/>
      <c r="BB34" s="315"/>
      <c r="BC34" s="315"/>
      <c r="BD34" s="315"/>
      <c r="BE34" s="315"/>
    </row>
    <row r="35" spans="2:57" ht="15" customHeight="1" x14ac:dyDescent="0.2">
      <c r="B35" s="338">
        <v>5</v>
      </c>
      <c r="C35" s="339"/>
      <c r="D35" s="340"/>
      <c r="E35" s="332"/>
      <c r="F35" s="330"/>
      <c r="G35" s="339"/>
      <c r="H35" s="341"/>
      <c r="I35" s="329"/>
      <c r="J35" s="330"/>
      <c r="K35" s="330"/>
      <c r="L35" s="334"/>
      <c r="M35" s="342"/>
      <c r="N35" s="343"/>
      <c r="O35" s="344"/>
      <c r="P35" s="337"/>
      <c r="Q35" s="39"/>
      <c r="S35" s="161">
        <f t="shared" si="45"/>
        <v>0</v>
      </c>
      <c r="T35" s="161">
        <f t="shared" si="46"/>
        <v>0</v>
      </c>
      <c r="U35" s="161">
        <f t="shared" si="63"/>
        <v>0</v>
      </c>
      <c r="V35" s="161">
        <f t="shared" si="64"/>
        <v>0</v>
      </c>
      <c r="W35" s="161">
        <f t="shared" si="47"/>
        <v>0</v>
      </c>
      <c r="Y35" s="161">
        <f t="shared" si="48"/>
        <v>0</v>
      </c>
      <c r="Z35" s="161">
        <f t="shared" si="49"/>
        <v>0</v>
      </c>
      <c r="AA35" s="161">
        <f t="shared" si="50"/>
        <v>0</v>
      </c>
      <c r="AB35" s="161">
        <f t="shared" si="51"/>
        <v>0</v>
      </c>
      <c r="AD35" s="161">
        <f t="shared" si="43"/>
        <v>1</v>
      </c>
      <c r="AE35" s="161">
        <f t="shared" si="44"/>
        <v>0</v>
      </c>
      <c r="AF35" s="161">
        <f t="shared" si="52"/>
        <v>0</v>
      </c>
      <c r="AG35" s="161">
        <f t="shared" si="53"/>
        <v>0</v>
      </c>
      <c r="AH35" s="161">
        <f t="shared" si="54"/>
        <v>0</v>
      </c>
      <c r="AI35" s="161">
        <f t="shared" si="55"/>
        <v>0</v>
      </c>
      <c r="AP35" s="161">
        <f t="shared" si="56"/>
        <v>0</v>
      </c>
      <c r="AQ35" s="161">
        <f t="shared" si="57"/>
        <v>0</v>
      </c>
      <c r="AR35" s="161">
        <f t="shared" si="58"/>
        <v>0</v>
      </c>
      <c r="AS35" s="161">
        <f t="shared" si="59"/>
        <v>0</v>
      </c>
      <c r="AU35" s="302"/>
      <c r="AV35" s="302">
        <f t="shared" si="60"/>
        <v>0</v>
      </c>
      <c r="AW35" s="302">
        <f t="shared" si="61"/>
        <v>0</v>
      </c>
      <c r="AX35" s="302">
        <f t="shared" si="62"/>
        <v>0</v>
      </c>
      <c r="AY35" s="315" t="s">
        <v>213</v>
      </c>
      <c r="AZ35" s="315">
        <v>205</v>
      </c>
      <c r="BA35" s="315"/>
      <c r="BB35" s="315"/>
      <c r="BC35" s="315"/>
      <c r="BD35" s="315"/>
      <c r="BE35" s="315"/>
    </row>
    <row r="36" spans="2:57" ht="15" customHeight="1" x14ac:dyDescent="0.2">
      <c r="B36" s="338">
        <v>6</v>
      </c>
      <c r="C36" s="339"/>
      <c r="D36" s="340"/>
      <c r="E36" s="332"/>
      <c r="F36" s="330"/>
      <c r="G36" s="339"/>
      <c r="H36" s="341"/>
      <c r="I36" s="329"/>
      <c r="J36" s="330"/>
      <c r="K36" s="330"/>
      <c r="L36" s="334"/>
      <c r="M36" s="342"/>
      <c r="N36" s="343"/>
      <c r="O36" s="344"/>
      <c r="P36" s="337"/>
      <c r="Q36" s="39"/>
      <c r="S36" s="161">
        <f>IF(F36="DL",0,G36)</f>
        <v>0</v>
      </c>
      <c r="T36" s="161">
        <f>IF(F36="DL",0,I36)</f>
        <v>0</v>
      </c>
      <c r="U36" s="161">
        <f>IF(F36="DL",0,J36)</f>
        <v>0</v>
      </c>
      <c r="V36" s="161">
        <f>IF(F36="DL",0,K36)</f>
        <v>0</v>
      </c>
      <c r="W36" s="161">
        <f>IF(F36="DL",0,L36)</f>
        <v>0</v>
      </c>
      <c r="Y36" s="161">
        <f t="shared" ref="Y36:AB37" si="65">IF($F36="DL",0,M36)</f>
        <v>0</v>
      </c>
      <c r="Z36" s="161">
        <f t="shared" si="65"/>
        <v>0</v>
      </c>
      <c r="AA36" s="161">
        <f t="shared" si="65"/>
        <v>0</v>
      </c>
      <c r="AB36" s="161">
        <f t="shared" si="65"/>
        <v>0</v>
      </c>
      <c r="AD36" s="161">
        <f>IF(F36="DL",0,1)</f>
        <v>1</v>
      </c>
      <c r="AE36" s="161">
        <f>J36+K36+L36</f>
        <v>0</v>
      </c>
      <c r="AF36" s="161">
        <f t="shared" si="52"/>
        <v>0</v>
      </c>
      <c r="AG36" s="161">
        <f t="shared" si="53"/>
        <v>0</v>
      </c>
      <c r="AH36" s="161">
        <f t="shared" si="54"/>
        <v>0</v>
      </c>
      <c r="AI36" s="161">
        <f t="shared" si="55"/>
        <v>0</v>
      </c>
      <c r="AP36" s="161">
        <f>AD36*IF(Q36&lt;&gt;"",O36,0)</f>
        <v>0</v>
      </c>
      <c r="AQ36" s="161">
        <f>IF(F36="DI",O36,0)</f>
        <v>0</v>
      </c>
      <c r="AR36" s="161">
        <f>IF(F36="DO",O36,0)</f>
        <v>0</v>
      </c>
      <c r="AS36" s="161">
        <f>IF(F36="DL",O36,0)</f>
        <v>0</v>
      </c>
      <c r="AU36" s="302"/>
      <c r="AV36" s="302">
        <f t="shared" si="60"/>
        <v>0</v>
      </c>
      <c r="AW36" s="302">
        <f t="shared" si="61"/>
        <v>0</v>
      </c>
      <c r="AX36" s="302">
        <f t="shared" si="62"/>
        <v>0</v>
      </c>
      <c r="AY36" s="315" t="s">
        <v>213</v>
      </c>
      <c r="AZ36" s="315">
        <v>206</v>
      </c>
      <c r="BA36" s="315"/>
      <c r="BB36" s="315"/>
      <c r="BC36" s="315"/>
      <c r="BD36" s="315"/>
      <c r="BE36" s="315"/>
    </row>
    <row r="37" spans="2:57" ht="15" customHeight="1" x14ac:dyDescent="0.2">
      <c r="B37" s="338">
        <v>7</v>
      </c>
      <c r="C37" s="339"/>
      <c r="D37" s="340"/>
      <c r="E37" s="332"/>
      <c r="F37" s="330"/>
      <c r="G37" s="339"/>
      <c r="H37" s="341"/>
      <c r="I37" s="329"/>
      <c r="J37" s="330"/>
      <c r="K37" s="330"/>
      <c r="L37" s="334"/>
      <c r="M37" s="342"/>
      <c r="N37" s="343"/>
      <c r="O37" s="344"/>
      <c r="P37" s="337"/>
      <c r="Q37" s="39"/>
      <c r="S37" s="161">
        <f>IF(F37="DL",0,G37)</f>
        <v>0</v>
      </c>
      <c r="T37" s="161">
        <f>IF(F37="DL",0,I37)</f>
        <v>0</v>
      </c>
      <c r="U37" s="161">
        <f>IF(F37="DL",0,J37)</f>
        <v>0</v>
      </c>
      <c r="V37" s="161">
        <f>IF(F37="DL",0,K37)</f>
        <v>0</v>
      </c>
      <c r="W37" s="161">
        <f>IF(F37="DL",0,L37)</f>
        <v>0</v>
      </c>
      <c r="Y37" s="161">
        <f t="shared" si="65"/>
        <v>0</v>
      </c>
      <c r="Z37" s="161">
        <f t="shared" si="65"/>
        <v>0</v>
      </c>
      <c r="AA37" s="161">
        <f t="shared" si="65"/>
        <v>0</v>
      </c>
      <c r="AB37" s="161">
        <f t="shared" si="65"/>
        <v>0</v>
      </c>
      <c r="AD37" s="161">
        <f>IF(F37="DL",0,1)</f>
        <v>1</v>
      </c>
      <c r="AE37" s="161">
        <f>J37+K37+L37</f>
        <v>0</v>
      </c>
      <c r="AF37" s="161">
        <f t="shared" si="52"/>
        <v>0</v>
      </c>
      <c r="AG37" s="161">
        <f t="shared" si="53"/>
        <v>0</v>
      </c>
      <c r="AH37" s="161">
        <f t="shared" si="54"/>
        <v>0</v>
      </c>
      <c r="AI37" s="161">
        <f t="shared" si="55"/>
        <v>0</v>
      </c>
      <c r="AP37" s="161">
        <f>AD37*IF(Q37&lt;&gt;"",O37,0)</f>
        <v>0</v>
      </c>
      <c r="AQ37" s="161">
        <f>IF(F37="DI",O37,0)</f>
        <v>0</v>
      </c>
      <c r="AR37" s="161">
        <f>IF(F37="DO",O37,0)</f>
        <v>0</v>
      </c>
      <c r="AS37" s="161">
        <f>IF(F37="DL",O37,0)</f>
        <v>0</v>
      </c>
      <c r="AU37" s="302"/>
      <c r="AV37" s="302">
        <f t="shared" si="60"/>
        <v>0</v>
      </c>
      <c r="AW37" s="302">
        <f t="shared" si="61"/>
        <v>0</v>
      </c>
      <c r="AX37" s="302">
        <f t="shared" si="62"/>
        <v>0</v>
      </c>
      <c r="AY37" s="315" t="s">
        <v>213</v>
      </c>
      <c r="AZ37" s="315">
        <v>207</v>
      </c>
      <c r="BA37" s="315"/>
      <c r="BB37" s="315"/>
      <c r="BC37" s="315"/>
      <c r="BD37" s="315"/>
      <c r="BE37" s="315"/>
    </row>
    <row r="38" spans="2:57" ht="15" customHeight="1" x14ac:dyDescent="0.2">
      <c r="B38" s="338">
        <v>8</v>
      </c>
      <c r="C38" s="339"/>
      <c r="D38" s="340"/>
      <c r="E38" s="332"/>
      <c r="F38" s="330"/>
      <c r="G38" s="339"/>
      <c r="H38" s="341"/>
      <c r="I38" s="329"/>
      <c r="J38" s="330"/>
      <c r="K38" s="330"/>
      <c r="L38" s="334"/>
      <c r="M38" s="342"/>
      <c r="N38" s="343"/>
      <c r="O38" s="344"/>
      <c r="P38" s="337"/>
      <c r="Q38" s="39"/>
      <c r="S38" s="161">
        <f t="shared" si="45"/>
        <v>0</v>
      </c>
      <c r="T38" s="161">
        <f t="shared" si="46"/>
        <v>0</v>
      </c>
      <c r="U38" s="161">
        <f t="shared" si="63"/>
        <v>0</v>
      </c>
      <c r="V38" s="161">
        <f t="shared" si="64"/>
        <v>0</v>
      </c>
      <c r="W38" s="161">
        <f t="shared" si="47"/>
        <v>0</v>
      </c>
      <c r="Y38" s="161">
        <f t="shared" si="48"/>
        <v>0</v>
      </c>
      <c r="Z38" s="161">
        <f t="shared" si="49"/>
        <v>0</v>
      </c>
      <c r="AA38" s="161">
        <f t="shared" si="50"/>
        <v>0</v>
      </c>
      <c r="AB38" s="161">
        <f t="shared" si="51"/>
        <v>0</v>
      </c>
      <c r="AD38" s="161">
        <f t="shared" si="43"/>
        <v>1</v>
      </c>
      <c r="AE38" s="161">
        <f t="shared" si="44"/>
        <v>0</v>
      </c>
      <c r="AF38" s="161">
        <f t="shared" si="52"/>
        <v>0</v>
      </c>
      <c r="AG38" s="161">
        <f t="shared" si="53"/>
        <v>0</v>
      </c>
      <c r="AH38" s="161">
        <f t="shared" si="54"/>
        <v>0</v>
      </c>
      <c r="AI38" s="161">
        <f t="shared" si="55"/>
        <v>0</v>
      </c>
      <c r="AP38" s="161">
        <f t="shared" si="56"/>
        <v>0</v>
      </c>
      <c r="AQ38" s="161">
        <f t="shared" si="57"/>
        <v>0</v>
      </c>
      <c r="AR38" s="161">
        <f t="shared" si="58"/>
        <v>0</v>
      </c>
      <c r="AS38" s="161">
        <f t="shared" si="59"/>
        <v>0</v>
      </c>
      <c r="AU38" s="302"/>
      <c r="AV38" s="302">
        <f t="shared" si="60"/>
        <v>0</v>
      </c>
      <c r="AW38" s="302">
        <f t="shared" si="61"/>
        <v>0</v>
      </c>
      <c r="AX38" s="302">
        <f t="shared" si="62"/>
        <v>0</v>
      </c>
      <c r="AY38" s="315" t="s">
        <v>213</v>
      </c>
      <c r="AZ38" s="315">
        <v>208</v>
      </c>
      <c r="BA38" s="315"/>
      <c r="BB38" s="315"/>
      <c r="BC38" s="315"/>
      <c r="BD38" s="315"/>
      <c r="BE38" s="315"/>
    </row>
    <row r="39" spans="2:57" ht="15" customHeight="1" x14ac:dyDescent="0.2">
      <c r="B39" s="338">
        <v>9</v>
      </c>
      <c r="C39" s="339"/>
      <c r="D39" s="340"/>
      <c r="E39" s="332"/>
      <c r="F39" s="330"/>
      <c r="G39" s="339"/>
      <c r="H39" s="341"/>
      <c r="I39" s="329"/>
      <c r="J39" s="330"/>
      <c r="K39" s="330"/>
      <c r="L39" s="334"/>
      <c r="M39" s="342"/>
      <c r="N39" s="343"/>
      <c r="O39" s="344"/>
      <c r="P39" s="337"/>
      <c r="Q39" s="39"/>
      <c r="S39" s="161">
        <f t="shared" si="45"/>
        <v>0</v>
      </c>
      <c r="T39" s="161">
        <f t="shared" si="46"/>
        <v>0</v>
      </c>
      <c r="U39" s="161">
        <f t="shared" si="63"/>
        <v>0</v>
      </c>
      <c r="V39" s="161">
        <f t="shared" si="64"/>
        <v>0</v>
      </c>
      <c r="W39" s="161">
        <f t="shared" si="47"/>
        <v>0</v>
      </c>
      <c r="Y39" s="161">
        <f t="shared" si="48"/>
        <v>0</v>
      </c>
      <c r="Z39" s="161">
        <f t="shared" si="49"/>
        <v>0</v>
      </c>
      <c r="AA39" s="161">
        <f t="shared" si="50"/>
        <v>0</v>
      </c>
      <c r="AB39" s="161">
        <f t="shared" si="51"/>
        <v>0</v>
      </c>
      <c r="AD39" s="161">
        <f t="shared" si="43"/>
        <v>1</v>
      </c>
      <c r="AE39" s="161">
        <f t="shared" si="44"/>
        <v>0</v>
      </c>
      <c r="AF39" s="161">
        <f t="shared" si="52"/>
        <v>0</v>
      </c>
      <c r="AG39" s="161">
        <f t="shared" si="53"/>
        <v>0</v>
      </c>
      <c r="AH39" s="161">
        <f t="shared" si="54"/>
        <v>0</v>
      </c>
      <c r="AI39" s="161">
        <f t="shared" si="55"/>
        <v>0</v>
      </c>
      <c r="AP39" s="161">
        <f t="shared" si="56"/>
        <v>0</v>
      </c>
      <c r="AQ39" s="161">
        <f t="shared" si="57"/>
        <v>0</v>
      </c>
      <c r="AR39" s="161">
        <f t="shared" si="58"/>
        <v>0</v>
      </c>
      <c r="AS39" s="161">
        <f t="shared" si="59"/>
        <v>0</v>
      </c>
      <c r="AU39" s="302"/>
      <c r="AV39" s="302">
        <f t="shared" si="60"/>
        <v>0</v>
      </c>
      <c r="AW39" s="302">
        <f t="shared" si="61"/>
        <v>0</v>
      </c>
      <c r="AX39" s="302">
        <f t="shared" si="62"/>
        <v>0</v>
      </c>
      <c r="AY39" s="315" t="s">
        <v>213</v>
      </c>
      <c r="AZ39" s="315">
        <v>209</v>
      </c>
      <c r="BA39" s="315"/>
      <c r="BB39" s="315"/>
      <c r="BC39" s="315"/>
      <c r="BD39" s="315"/>
      <c r="BE39" s="315"/>
    </row>
    <row r="40" spans="2:57" x14ac:dyDescent="0.2">
      <c r="B40" s="34">
        <v>10</v>
      </c>
      <c r="C40" s="173"/>
      <c r="D40" s="366"/>
      <c r="E40" s="317"/>
      <c r="F40" s="35"/>
      <c r="G40" s="35"/>
      <c r="H40" s="57"/>
      <c r="I40" s="32"/>
      <c r="J40" s="33"/>
      <c r="K40" s="33"/>
      <c r="L40" s="65"/>
      <c r="M40" s="61"/>
      <c r="N40" s="17"/>
      <c r="O40" s="16"/>
      <c r="P40" s="241"/>
      <c r="Q40" s="39"/>
      <c r="S40" s="161">
        <f t="shared" si="45"/>
        <v>0</v>
      </c>
      <c r="T40" s="161">
        <f t="shared" si="46"/>
        <v>0</v>
      </c>
      <c r="U40" s="161">
        <f t="shared" si="63"/>
        <v>0</v>
      </c>
      <c r="V40" s="161">
        <f t="shared" si="64"/>
        <v>0</v>
      </c>
      <c r="W40" s="161">
        <f t="shared" si="47"/>
        <v>0</v>
      </c>
      <c r="Y40" s="161">
        <f t="shared" si="48"/>
        <v>0</v>
      </c>
      <c r="Z40" s="161">
        <f t="shared" si="49"/>
        <v>0</v>
      </c>
      <c r="AA40" s="161">
        <f t="shared" si="50"/>
        <v>0</v>
      </c>
      <c r="AB40" s="161">
        <f t="shared" si="51"/>
        <v>0</v>
      </c>
      <c r="AD40" s="161">
        <f t="shared" si="43"/>
        <v>1</v>
      </c>
      <c r="AE40" s="161">
        <f t="shared" si="44"/>
        <v>0</v>
      </c>
      <c r="AF40" s="161">
        <f t="shared" si="52"/>
        <v>0</v>
      </c>
      <c r="AG40" s="161">
        <f t="shared" si="53"/>
        <v>0</v>
      </c>
      <c r="AH40" s="161">
        <f t="shared" si="54"/>
        <v>0</v>
      </c>
      <c r="AI40" s="161">
        <f t="shared" si="55"/>
        <v>0</v>
      </c>
      <c r="AP40" s="161">
        <f t="shared" si="56"/>
        <v>0</v>
      </c>
      <c r="AQ40" s="161">
        <f t="shared" si="57"/>
        <v>0</v>
      </c>
      <c r="AR40" s="161">
        <f t="shared" si="58"/>
        <v>0</v>
      </c>
      <c r="AS40" s="161">
        <f t="shared" si="59"/>
        <v>0</v>
      </c>
      <c r="AU40" s="302"/>
      <c r="AV40" s="302">
        <f t="shared" si="60"/>
        <v>0</v>
      </c>
      <c r="AW40" s="302">
        <f t="shared" si="61"/>
        <v>0</v>
      </c>
      <c r="AX40" s="302">
        <f t="shared" si="62"/>
        <v>0</v>
      </c>
      <c r="AY40" s="315" t="s">
        <v>213</v>
      </c>
      <c r="AZ40" s="315">
        <v>210</v>
      </c>
      <c r="BA40" s="315"/>
      <c r="BB40" s="315"/>
      <c r="BC40" s="315"/>
      <c r="BD40" s="315"/>
      <c r="BE40" s="315"/>
    </row>
    <row r="41" spans="2:57" ht="15" customHeight="1" x14ac:dyDescent="0.2">
      <c r="B41" s="34">
        <v>11</v>
      </c>
      <c r="C41" s="35"/>
      <c r="D41" s="36"/>
      <c r="E41" s="317"/>
      <c r="F41" s="35"/>
      <c r="G41" s="35"/>
      <c r="H41" s="57"/>
      <c r="I41" s="32"/>
      <c r="J41" s="33"/>
      <c r="K41" s="33"/>
      <c r="L41" s="65"/>
      <c r="M41" s="61"/>
      <c r="N41" s="17"/>
      <c r="O41" s="16"/>
      <c r="P41" s="241"/>
      <c r="Q41" s="39"/>
      <c r="S41" s="161">
        <f t="shared" si="45"/>
        <v>0</v>
      </c>
      <c r="T41" s="161">
        <f t="shared" si="46"/>
        <v>0</v>
      </c>
      <c r="U41" s="161">
        <f t="shared" si="63"/>
        <v>0</v>
      </c>
      <c r="V41" s="161">
        <f t="shared" si="64"/>
        <v>0</v>
      </c>
      <c r="W41" s="161">
        <f t="shared" si="47"/>
        <v>0</v>
      </c>
      <c r="Y41" s="161">
        <f t="shared" si="48"/>
        <v>0</v>
      </c>
      <c r="Z41" s="161">
        <f t="shared" si="49"/>
        <v>0</v>
      </c>
      <c r="AA41" s="161">
        <f t="shared" si="50"/>
        <v>0</v>
      </c>
      <c r="AB41" s="161">
        <f t="shared" si="51"/>
        <v>0</v>
      </c>
      <c r="AD41" s="161">
        <f t="shared" si="43"/>
        <v>1</v>
      </c>
      <c r="AE41" s="161">
        <f t="shared" si="44"/>
        <v>0</v>
      </c>
      <c r="AF41" s="161">
        <f t="shared" si="52"/>
        <v>0</v>
      </c>
      <c r="AG41" s="161">
        <f t="shared" si="53"/>
        <v>0</v>
      </c>
      <c r="AH41" s="161">
        <f t="shared" si="54"/>
        <v>0</v>
      </c>
      <c r="AI41" s="161">
        <f t="shared" si="55"/>
        <v>0</v>
      </c>
      <c r="AP41" s="161">
        <f t="shared" si="56"/>
        <v>0</v>
      </c>
      <c r="AQ41" s="161">
        <f t="shared" si="57"/>
        <v>0</v>
      </c>
      <c r="AR41" s="161">
        <f t="shared" si="58"/>
        <v>0</v>
      </c>
      <c r="AS41" s="161">
        <f t="shared" si="59"/>
        <v>0</v>
      </c>
      <c r="AU41" s="302"/>
      <c r="AV41" s="302">
        <f t="shared" si="60"/>
        <v>0</v>
      </c>
      <c r="AW41" s="302">
        <f t="shared" si="61"/>
        <v>0</v>
      </c>
      <c r="AX41" s="302">
        <f t="shared" si="62"/>
        <v>0</v>
      </c>
      <c r="AY41" s="315" t="s">
        <v>213</v>
      </c>
      <c r="AZ41" s="315">
        <v>211</v>
      </c>
      <c r="BA41" s="315"/>
      <c r="BB41" s="315"/>
      <c r="BC41" s="315"/>
      <c r="BD41" s="315"/>
      <c r="BE41" s="315"/>
    </row>
    <row r="42" spans="2:57" x14ac:dyDescent="0.2">
      <c r="B42" s="34">
        <v>12</v>
      </c>
      <c r="C42" s="35"/>
      <c r="D42" s="36"/>
      <c r="E42" s="35"/>
      <c r="F42" s="35"/>
      <c r="G42" s="35"/>
      <c r="H42" s="57"/>
      <c r="I42" s="32"/>
      <c r="J42" s="33"/>
      <c r="K42" s="33"/>
      <c r="L42" s="65"/>
      <c r="M42" s="356"/>
      <c r="N42" s="357"/>
      <c r="O42" s="358"/>
      <c r="P42" s="359"/>
      <c r="Q42" s="39"/>
      <c r="S42" s="161">
        <f>IF(F42="DL",0,G42)</f>
        <v>0</v>
      </c>
      <c r="T42" s="161">
        <f>IF(F42="DL",0,I42)</f>
        <v>0</v>
      </c>
      <c r="U42" s="161">
        <f>IF(F42="DL",0,J42)</f>
        <v>0</v>
      </c>
      <c r="V42" s="161">
        <f>IF(F42="DL",0,K42)</f>
        <v>0</v>
      </c>
      <c r="W42" s="161">
        <f>IF(F42="DL",0,L42)</f>
        <v>0</v>
      </c>
      <c r="Y42" s="161">
        <f t="shared" si="48"/>
        <v>0</v>
      </c>
      <c r="Z42" s="161">
        <f t="shared" si="49"/>
        <v>0</v>
      </c>
      <c r="AA42" s="161">
        <f t="shared" si="50"/>
        <v>0</v>
      </c>
      <c r="AB42" s="161">
        <f t="shared" si="51"/>
        <v>0</v>
      </c>
      <c r="AD42" s="161">
        <f t="shared" si="43"/>
        <v>1</v>
      </c>
      <c r="AE42" s="161">
        <f t="shared" si="44"/>
        <v>0</v>
      </c>
      <c r="AF42" s="161">
        <f t="shared" si="52"/>
        <v>0</v>
      </c>
      <c r="AG42" s="161">
        <f t="shared" si="53"/>
        <v>0</v>
      </c>
      <c r="AH42" s="161">
        <f t="shared" si="54"/>
        <v>0</v>
      </c>
      <c r="AI42" s="161">
        <f t="shared" si="55"/>
        <v>0</v>
      </c>
      <c r="AP42" s="161">
        <f t="shared" si="56"/>
        <v>0</v>
      </c>
      <c r="AQ42" s="161">
        <f t="shared" si="57"/>
        <v>0</v>
      </c>
      <c r="AR42" s="161">
        <f t="shared" si="58"/>
        <v>0</v>
      </c>
      <c r="AS42" s="161">
        <f t="shared" si="59"/>
        <v>0</v>
      </c>
      <c r="AU42" s="302"/>
      <c r="AV42" s="302">
        <f t="shared" si="60"/>
        <v>0</v>
      </c>
      <c r="AW42" s="302">
        <f t="shared" si="61"/>
        <v>0</v>
      </c>
      <c r="AX42" s="302">
        <f t="shared" si="62"/>
        <v>0</v>
      </c>
      <c r="AY42" s="315" t="s">
        <v>213</v>
      </c>
      <c r="AZ42" s="315">
        <v>212</v>
      </c>
      <c r="BA42" s="315"/>
      <c r="BB42" s="315"/>
      <c r="BC42" s="315"/>
      <c r="BD42" s="315"/>
      <c r="BE42" s="315"/>
    </row>
    <row r="43" spans="2:57" ht="12" thickBot="1" x14ac:dyDescent="0.25">
      <c r="B43" s="34">
        <v>13</v>
      </c>
      <c r="C43" s="37"/>
      <c r="D43" s="38"/>
      <c r="E43" s="37"/>
      <c r="F43" s="37"/>
      <c r="G43" s="37"/>
      <c r="H43" s="58"/>
      <c r="I43" s="31"/>
      <c r="J43" s="67"/>
      <c r="K43" s="67"/>
      <c r="L43" s="68"/>
      <c r="M43" s="360"/>
      <c r="N43" s="361"/>
      <c r="O43" s="362"/>
      <c r="P43" s="363"/>
      <c r="Q43" s="39"/>
      <c r="S43" s="161">
        <f>IF(F43="DL",0,G43)</f>
        <v>0</v>
      </c>
      <c r="T43" s="161">
        <f>IF(F43="DL",0,I43)</f>
        <v>0</v>
      </c>
      <c r="U43" s="161">
        <f>IF(F43="DL",0,J43)</f>
        <v>0</v>
      </c>
      <c r="V43" s="161">
        <f>IF(F43="DL",0,K43)</f>
        <v>0</v>
      </c>
      <c r="W43" s="161">
        <f>IF(F43="DL",0,L43)</f>
        <v>0</v>
      </c>
      <c r="Y43" s="161">
        <f t="shared" si="48"/>
        <v>0</v>
      </c>
      <c r="Z43" s="161">
        <f t="shared" si="49"/>
        <v>0</v>
      </c>
      <c r="AA43" s="161">
        <f t="shared" si="50"/>
        <v>0</v>
      </c>
      <c r="AB43" s="161">
        <f t="shared" si="51"/>
        <v>0</v>
      </c>
      <c r="AD43" s="161">
        <f t="shared" si="43"/>
        <v>1</v>
      </c>
      <c r="AE43" s="161">
        <f>J43+K43+L43</f>
        <v>0</v>
      </c>
      <c r="AF43" s="161">
        <f t="shared" si="52"/>
        <v>0</v>
      </c>
      <c r="AG43" s="161">
        <f t="shared" si="53"/>
        <v>0</v>
      </c>
      <c r="AH43" s="161">
        <f t="shared" si="54"/>
        <v>0</v>
      </c>
      <c r="AI43" s="161">
        <f t="shared" si="55"/>
        <v>0</v>
      </c>
      <c r="AP43" s="161">
        <f t="shared" si="56"/>
        <v>0</v>
      </c>
      <c r="AQ43" s="161">
        <f t="shared" si="57"/>
        <v>0</v>
      </c>
      <c r="AR43" s="161">
        <f t="shared" si="58"/>
        <v>0</v>
      </c>
      <c r="AS43" s="161">
        <f t="shared" si="59"/>
        <v>0</v>
      </c>
      <c r="AU43" s="302"/>
      <c r="AV43" s="302">
        <f t="shared" si="60"/>
        <v>0</v>
      </c>
      <c r="AW43" s="302">
        <f t="shared" si="61"/>
        <v>0</v>
      </c>
      <c r="AX43" s="302">
        <f t="shared" si="62"/>
        <v>0</v>
      </c>
      <c r="AY43" s="315" t="s">
        <v>213</v>
      </c>
      <c r="AZ43" s="315">
        <v>213</v>
      </c>
      <c r="BA43" s="315"/>
      <c r="BB43" s="315"/>
      <c r="BC43" s="315"/>
      <c r="BD43" s="315"/>
      <c r="BE43" s="315"/>
    </row>
    <row r="44" spans="2:57" ht="15" customHeight="1" thickBot="1" x14ac:dyDescent="0.25">
      <c r="B44" s="460" t="s">
        <v>92</v>
      </c>
      <c r="C44" s="461"/>
      <c r="D44" s="461"/>
      <c r="E44" s="461"/>
      <c r="F44" s="462"/>
      <c r="G44" s="473">
        <f>SUM(S31:S43)</f>
        <v>0</v>
      </c>
      <c r="H44" s="107"/>
      <c r="I44" s="22">
        <f>SUM(T31:T43)</f>
        <v>0</v>
      </c>
      <c r="J44" s="22">
        <f>SUM(U31:U43)</f>
        <v>0</v>
      </c>
      <c r="K44" s="22">
        <f>SUM(V31:V43)</f>
        <v>0</v>
      </c>
      <c r="L44" s="23">
        <f>SUM(W31:W43)</f>
        <v>0</v>
      </c>
      <c r="M44" s="24">
        <f>Y44</f>
        <v>0</v>
      </c>
      <c r="N44" s="24">
        <f>Z44</f>
        <v>0</v>
      </c>
      <c r="O44" s="24">
        <f>AA44</f>
        <v>0</v>
      </c>
      <c r="P44" s="24">
        <f>AB44</f>
        <v>0</v>
      </c>
      <c r="Q44" s="451"/>
      <c r="S44" s="169">
        <f t="shared" ref="S44:AD44" si="66">SUM(S31:S43)</f>
        <v>0</v>
      </c>
      <c r="T44" s="169">
        <f t="shared" si="66"/>
        <v>0</v>
      </c>
      <c r="U44" s="169">
        <f t="shared" si="66"/>
        <v>0</v>
      </c>
      <c r="V44" s="169">
        <f t="shared" si="66"/>
        <v>0</v>
      </c>
      <c r="W44" s="169">
        <f t="shared" si="66"/>
        <v>0</v>
      </c>
      <c r="X44" s="169"/>
      <c r="Y44" s="169">
        <f t="shared" si="66"/>
        <v>0</v>
      </c>
      <c r="Z44" s="169">
        <f t="shared" si="66"/>
        <v>0</v>
      </c>
      <c r="AA44" s="169">
        <f t="shared" si="66"/>
        <v>0</v>
      </c>
      <c r="AB44" s="169">
        <f t="shared" si="66"/>
        <v>0</v>
      </c>
      <c r="AC44" s="169"/>
      <c r="AD44" s="169">
        <f t="shared" si="66"/>
        <v>13</v>
      </c>
      <c r="AE44" s="169">
        <f>SUM(AE31:AE43)</f>
        <v>0</v>
      </c>
      <c r="AF44" s="169">
        <f>SUM(AF31:AF43)</f>
        <v>0</v>
      </c>
      <c r="AG44" s="169">
        <f>SUM(AG31:AG43)</f>
        <v>0</v>
      </c>
      <c r="AH44" s="169">
        <f>SUM(AH31:AH43)</f>
        <v>0</v>
      </c>
      <c r="AI44" s="169">
        <f>SUM(AI31:AI43)</f>
        <v>0</v>
      </c>
      <c r="AJ44" s="169"/>
      <c r="AK44" s="169"/>
      <c r="AL44" s="169"/>
      <c r="AM44" s="169"/>
      <c r="AN44" s="169"/>
      <c r="AO44" s="169"/>
      <c r="AP44" s="169">
        <f>SUM(AP31:AP43)</f>
        <v>0</v>
      </c>
      <c r="AQ44" s="169">
        <f>SUM(AQ31:AQ43)</f>
        <v>0</v>
      </c>
      <c r="AR44" s="169">
        <f>SUM(AR31:AR43)</f>
        <v>0</v>
      </c>
      <c r="AS44" s="169">
        <f>SUM(AS31:AS43)</f>
        <v>0</v>
      </c>
      <c r="AU44" s="302"/>
      <c r="AV44" s="297">
        <f>SUM(AV31:AV43)</f>
        <v>0</v>
      </c>
      <c r="AW44" s="297">
        <f t="shared" ref="AW44:AX44" si="67">SUM(AW31:AW43)</f>
        <v>0</v>
      </c>
      <c r="AX44" s="297">
        <f t="shared" si="67"/>
        <v>0</v>
      </c>
      <c r="AY44" s="315"/>
      <c r="AZ44" s="315"/>
      <c r="BA44" s="315"/>
      <c r="BB44" s="315"/>
      <c r="BC44" s="315"/>
      <c r="BD44" s="315"/>
      <c r="BE44" s="315"/>
    </row>
    <row r="45" spans="2:57" ht="15" customHeight="1" thickBot="1" x14ac:dyDescent="0.25">
      <c r="B45" s="463"/>
      <c r="C45" s="464"/>
      <c r="D45" s="464"/>
      <c r="E45" s="464"/>
      <c r="F45" s="465"/>
      <c r="G45" s="474"/>
      <c r="H45" s="106"/>
      <c r="I45" s="467">
        <f>SUM(I44:L44)</f>
        <v>0</v>
      </c>
      <c r="J45" s="468"/>
      <c r="K45" s="468"/>
      <c r="L45" s="469"/>
      <c r="M45" s="26"/>
      <c r="N45" s="26"/>
      <c r="O45" s="467">
        <f>SUM(O44:P44)</f>
        <v>0</v>
      </c>
      <c r="P45" s="468"/>
      <c r="Q45" s="452"/>
      <c r="U45" s="169">
        <f>I45</f>
        <v>0</v>
      </c>
      <c r="AU45" s="302"/>
      <c r="AV45" s="302"/>
      <c r="AW45" s="302"/>
      <c r="AX45" s="302"/>
      <c r="AY45" s="315"/>
      <c r="AZ45" s="315"/>
      <c r="BA45" s="315"/>
      <c r="BB45" s="315"/>
      <c r="BC45" s="315"/>
      <c r="BD45" s="315"/>
      <c r="BE45" s="315"/>
    </row>
    <row r="46" spans="2:57" ht="15" customHeight="1" thickBot="1" x14ac:dyDescent="0.25">
      <c r="B46" s="460" t="s">
        <v>93</v>
      </c>
      <c r="C46" s="461"/>
      <c r="D46" s="461"/>
      <c r="E46" s="461"/>
      <c r="F46" s="462"/>
      <c r="G46" s="473">
        <f>G28+G44</f>
        <v>0</v>
      </c>
      <c r="H46" s="107"/>
      <c r="I46" s="22">
        <f t="shared" ref="I46:O46" si="68">I28+I44</f>
        <v>0</v>
      </c>
      <c r="J46" s="22">
        <f t="shared" si="68"/>
        <v>0</v>
      </c>
      <c r="K46" s="22">
        <f t="shared" si="68"/>
        <v>0</v>
      </c>
      <c r="L46" s="23">
        <f t="shared" si="68"/>
        <v>0</v>
      </c>
      <c r="M46" s="24">
        <f t="shared" si="68"/>
        <v>0</v>
      </c>
      <c r="N46" s="27">
        <f t="shared" si="68"/>
        <v>0</v>
      </c>
      <c r="O46" s="22">
        <f t="shared" si="68"/>
        <v>0</v>
      </c>
      <c r="P46" s="28">
        <f>P28+P44</f>
        <v>0</v>
      </c>
      <c r="Q46" s="452"/>
      <c r="Y46" s="161">
        <f>Y44+Y28</f>
        <v>0</v>
      </c>
      <c r="Z46" s="161">
        <f t="shared" ref="Z46:AS46" si="69">Z44+Z28</f>
        <v>0</v>
      </c>
      <c r="AA46" s="161">
        <f t="shared" si="69"/>
        <v>0</v>
      </c>
      <c r="AB46" s="161">
        <f t="shared" si="69"/>
        <v>0</v>
      </c>
      <c r="AC46" s="161">
        <f t="shared" si="69"/>
        <v>0</v>
      </c>
      <c r="AD46" s="161">
        <f t="shared" si="69"/>
        <v>27</v>
      </c>
      <c r="AE46" s="161">
        <f t="shared" si="69"/>
        <v>0</v>
      </c>
      <c r="AF46" s="161">
        <f t="shared" si="69"/>
        <v>0</v>
      </c>
      <c r="AG46" s="161">
        <f t="shared" si="69"/>
        <v>0</v>
      </c>
      <c r="AH46" s="161">
        <f t="shared" si="69"/>
        <v>0</v>
      </c>
      <c r="AI46" s="161">
        <f t="shared" si="69"/>
        <v>0</v>
      </c>
      <c r="AJ46" s="161">
        <f t="shared" si="69"/>
        <v>0</v>
      </c>
      <c r="AK46" s="161">
        <f t="shared" si="69"/>
        <v>0</v>
      </c>
      <c r="AL46" s="161">
        <f t="shared" si="69"/>
        <v>0</v>
      </c>
      <c r="AM46" s="161">
        <f t="shared" si="69"/>
        <v>0</v>
      </c>
      <c r="AN46" s="161">
        <f t="shared" si="69"/>
        <v>0</v>
      </c>
      <c r="AO46" s="161">
        <f t="shared" si="69"/>
        <v>0</v>
      </c>
      <c r="AP46" s="161">
        <f t="shared" si="69"/>
        <v>0</v>
      </c>
      <c r="AQ46" s="161">
        <f t="shared" si="69"/>
        <v>0</v>
      </c>
      <c r="AR46" s="161">
        <f t="shared" si="69"/>
        <v>0</v>
      </c>
      <c r="AS46" s="161">
        <f t="shared" si="69"/>
        <v>0</v>
      </c>
      <c r="AU46" s="302"/>
      <c r="AV46" s="303">
        <f>AV44+AV28</f>
        <v>0</v>
      </c>
      <c r="AW46" s="303">
        <f t="shared" ref="AW46:AX46" si="70">AW44+AW28</f>
        <v>0</v>
      </c>
      <c r="AX46" s="303">
        <f t="shared" si="70"/>
        <v>0</v>
      </c>
      <c r="AY46" s="315"/>
      <c r="AZ46" s="315"/>
      <c r="BA46" s="315"/>
      <c r="BB46" s="315"/>
      <c r="BC46" s="315"/>
      <c r="BD46" s="315"/>
      <c r="BE46" s="315"/>
    </row>
    <row r="47" spans="2:57" ht="15" customHeight="1" thickBot="1" x14ac:dyDescent="0.25">
      <c r="B47" s="463"/>
      <c r="C47" s="464"/>
      <c r="D47" s="464"/>
      <c r="E47" s="464"/>
      <c r="F47" s="465"/>
      <c r="G47" s="474"/>
      <c r="H47" s="108"/>
      <c r="I47" s="470">
        <f>I29+I45</f>
        <v>0</v>
      </c>
      <c r="J47" s="471"/>
      <c r="K47" s="471"/>
      <c r="L47" s="472"/>
      <c r="M47" s="29"/>
      <c r="N47" s="29"/>
      <c r="O47" s="470">
        <f>O29+O45</f>
        <v>0</v>
      </c>
      <c r="P47" s="471"/>
      <c r="Q47" s="453"/>
      <c r="AY47" s="315"/>
      <c r="AZ47" s="315"/>
      <c r="BA47" s="315"/>
      <c r="BB47" s="315"/>
      <c r="BC47" s="315"/>
      <c r="BD47" s="315"/>
      <c r="BE47" s="315"/>
    </row>
    <row r="48" spans="2:57" ht="12" customHeight="1" x14ac:dyDescent="0.2">
      <c r="AY48" s="315"/>
      <c r="AZ48" s="315"/>
      <c r="BA48" s="315"/>
      <c r="BB48" s="315"/>
      <c r="BC48" s="315"/>
      <c r="BD48" s="315"/>
      <c r="BE48" s="315"/>
    </row>
    <row r="49" spans="2:57" ht="12" customHeight="1" thickBot="1" x14ac:dyDescent="0.25">
      <c r="H49" s="42" t="s">
        <v>9</v>
      </c>
      <c r="I49" s="41" t="s">
        <v>40</v>
      </c>
      <c r="J49" s="41"/>
      <c r="K49" s="41"/>
      <c r="L49" s="41"/>
      <c r="M49" s="41"/>
      <c r="N49" s="41"/>
      <c r="AY49" s="315"/>
      <c r="AZ49" s="315"/>
      <c r="BA49" s="315"/>
      <c r="BB49" s="315"/>
      <c r="BC49" s="315"/>
      <c r="BD49" s="315"/>
      <c r="BE49" s="315"/>
    </row>
    <row r="50" spans="2:57" ht="12" customHeight="1" x14ac:dyDescent="0.2">
      <c r="B50" s="476" t="s">
        <v>0</v>
      </c>
      <c r="C50" s="455" t="s">
        <v>32</v>
      </c>
      <c r="D50" s="455" t="s">
        <v>33</v>
      </c>
      <c r="E50" s="455" t="s">
        <v>3</v>
      </c>
      <c r="H50" s="42" t="s">
        <v>4</v>
      </c>
      <c r="I50" s="41" t="s">
        <v>41</v>
      </c>
      <c r="J50" s="41"/>
      <c r="K50" s="41"/>
      <c r="L50" s="41"/>
      <c r="M50" s="41"/>
      <c r="N50" s="41"/>
      <c r="AY50" s="315"/>
      <c r="AZ50" s="315"/>
      <c r="BA50" s="315"/>
      <c r="BB50" s="315"/>
      <c r="BC50" s="315"/>
      <c r="BD50" s="315"/>
      <c r="BE50" s="315"/>
    </row>
    <row r="51" spans="2:57" ht="12" customHeight="1" thickBot="1" x14ac:dyDescent="0.25">
      <c r="B51" s="478"/>
      <c r="C51" s="457"/>
      <c r="D51" s="457"/>
      <c r="E51" s="457"/>
      <c r="H51" s="42" t="s">
        <v>5</v>
      </c>
      <c r="I51" s="41" t="s">
        <v>42</v>
      </c>
      <c r="J51" s="41"/>
      <c r="K51" s="41"/>
      <c r="L51" s="41"/>
      <c r="M51" s="41"/>
      <c r="N51" s="41"/>
      <c r="AY51" s="315"/>
      <c r="AZ51" s="315"/>
      <c r="BA51" s="315"/>
      <c r="BB51" s="315"/>
      <c r="BC51" s="315"/>
      <c r="BD51" s="315"/>
      <c r="BE51" s="315"/>
    </row>
    <row r="52" spans="2:57" ht="12" customHeight="1" x14ac:dyDescent="0.2">
      <c r="B52" s="30">
        <v>1</v>
      </c>
      <c r="C52" s="443" t="s">
        <v>34</v>
      </c>
      <c r="D52" s="43"/>
      <c r="E52" s="44"/>
      <c r="H52" s="42" t="s">
        <v>6</v>
      </c>
      <c r="I52" s="41" t="s">
        <v>43</v>
      </c>
      <c r="J52" s="41"/>
      <c r="K52" s="41"/>
      <c r="L52" s="41"/>
      <c r="M52" s="41"/>
      <c r="N52" s="41"/>
      <c r="AY52" s="315"/>
      <c r="AZ52" s="315"/>
      <c r="BA52" s="315"/>
      <c r="BB52" s="315"/>
      <c r="BC52" s="315"/>
      <c r="BD52" s="315"/>
      <c r="BE52" s="315"/>
    </row>
    <row r="53" spans="2:57" ht="12" customHeight="1" thickBot="1" x14ac:dyDescent="0.25">
      <c r="B53" s="31">
        <v>2</v>
      </c>
      <c r="C53" s="444"/>
      <c r="D53" s="45"/>
      <c r="E53" s="46"/>
      <c r="H53" s="42" t="s">
        <v>7</v>
      </c>
      <c r="I53" s="41" t="s">
        <v>44</v>
      </c>
      <c r="J53" s="41"/>
      <c r="K53" s="41"/>
      <c r="L53" s="41"/>
      <c r="M53" s="41"/>
      <c r="N53" s="41"/>
    </row>
    <row r="54" spans="2:57" ht="12" customHeight="1" x14ac:dyDescent="0.2">
      <c r="B54" s="30">
        <v>3</v>
      </c>
      <c r="C54" s="443" t="s">
        <v>35</v>
      </c>
      <c r="D54" s="43"/>
      <c r="E54" s="44"/>
      <c r="H54" s="42" t="s">
        <v>12</v>
      </c>
      <c r="I54" s="41" t="s">
        <v>45</v>
      </c>
      <c r="J54" s="41"/>
      <c r="K54" s="41"/>
      <c r="L54" s="41"/>
      <c r="M54" s="41"/>
      <c r="N54" s="41"/>
    </row>
    <row r="55" spans="2:57" ht="12" customHeight="1" thickBot="1" x14ac:dyDescent="0.25">
      <c r="B55" s="31">
        <v>4</v>
      </c>
      <c r="C55" s="444"/>
      <c r="D55" s="45"/>
      <c r="E55" s="46"/>
      <c r="H55" s="42" t="s">
        <v>13</v>
      </c>
      <c r="I55" s="41" t="s">
        <v>46</v>
      </c>
      <c r="J55" s="41"/>
      <c r="K55" s="41"/>
      <c r="L55" s="41"/>
      <c r="M55" s="41"/>
      <c r="N55" s="41"/>
    </row>
    <row r="56" spans="2:57" ht="12" customHeight="1" x14ac:dyDescent="0.2">
      <c r="B56" s="30">
        <v>5</v>
      </c>
      <c r="C56" s="443" t="s">
        <v>36</v>
      </c>
      <c r="D56" s="43"/>
      <c r="E56" s="44"/>
      <c r="H56" s="42" t="s">
        <v>10</v>
      </c>
      <c r="I56" s="41" t="s">
        <v>47</v>
      </c>
      <c r="J56" s="41"/>
      <c r="K56" s="41"/>
      <c r="L56" s="41"/>
      <c r="M56" s="41"/>
      <c r="N56" s="41"/>
    </row>
    <row r="57" spans="2:57" ht="12" customHeight="1" thickBot="1" x14ac:dyDescent="0.25">
      <c r="B57" s="31">
        <v>6</v>
      </c>
      <c r="C57" s="444"/>
      <c r="D57" s="45"/>
      <c r="E57" s="46"/>
      <c r="H57" s="42" t="s">
        <v>11</v>
      </c>
      <c r="I57" s="41" t="s">
        <v>48</v>
      </c>
      <c r="J57" s="41"/>
      <c r="K57" s="41"/>
      <c r="L57" s="41"/>
      <c r="M57" s="41"/>
      <c r="N57" s="41"/>
    </row>
    <row r="58" spans="2:57" ht="12" customHeight="1" x14ac:dyDescent="0.2">
      <c r="B58" s="30">
        <v>7</v>
      </c>
      <c r="C58" s="443" t="s">
        <v>37</v>
      </c>
      <c r="D58" s="43"/>
      <c r="E58" s="174"/>
      <c r="H58" s="42" t="s">
        <v>39</v>
      </c>
      <c r="I58" s="41" t="s">
        <v>49</v>
      </c>
      <c r="J58" s="41"/>
      <c r="K58" s="41"/>
      <c r="L58" s="41"/>
      <c r="M58" s="41"/>
      <c r="N58" s="41"/>
    </row>
    <row r="59" spans="2:57" ht="12" customHeight="1" thickBot="1" x14ac:dyDescent="0.25">
      <c r="B59" s="31">
        <v>8</v>
      </c>
      <c r="C59" s="444"/>
      <c r="D59" s="45"/>
      <c r="E59" s="175"/>
      <c r="H59" s="25"/>
      <c r="J59" s="41"/>
      <c r="K59" s="41"/>
      <c r="L59" s="41"/>
      <c r="M59" s="41"/>
      <c r="N59" s="41"/>
    </row>
    <row r="60" spans="2:57" ht="12" customHeight="1" x14ac:dyDescent="0.2">
      <c r="B60" s="30">
        <v>9</v>
      </c>
      <c r="C60" s="443" t="s">
        <v>38</v>
      </c>
      <c r="D60" s="43"/>
      <c r="E60" s="44"/>
      <c r="H60" s="42" t="s">
        <v>14</v>
      </c>
      <c r="I60" s="41" t="s">
        <v>50</v>
      </c>
      <c r="J60" s="41"/>
      <c r="K60" s="41"/>
      <c r="L60" s="41"/>
      <c r="M60" s="41"/>
      <c r="N60" s="41"/>
    </row>
    <row r="61" spans="2:57" ht="12" customHeight="1" thickBot="1" x14ac:dyDescent="0.25">
      <c r="B61" s="31">
        <v>10</v>
      </c>
      <c r="C61" s="444"/>
      <c r="D61" s="45"/>
      <c r="E61" s="46"/>
      <c r="H61" s="42" t="s">
        <v>31</v>
      </c>
      <c r="I61" s="41" t="s">
        <v>51</v>
      </c>
      <c r="J61" s="41"/>
      <c r="K61" s="41"/>
      <c r="L61" s="41"/>
      <c r="M61" s="41"/>
      <c r="N61" s="41"/>
    </row>
    <row r="62" spans="2:57" ht="12" customHeight="1" x14ac:dyDescent="0.2">
      <c r="B62" s="30">
        <v>11</v>
      </c>
      <c r="C62" s="443" t="s">
        <v>57</v>
      </c>
      <c r="D62" s="43"/>
      <c r="E62" s="44"/>
      <c r="H62" s="42" t="s">
        <v>5</v>
      </c>
      <c r="I62" s="41" t="s">
        <v>52</v>
      </c>
      <c r="J62" s="41"/>
      <c r="K62" s="41"/>
      <c r="L62" s="41"/>
      <c r="M62" s="41"/>
      <c r="N62" s="41"/>
    </row>
    <row r="63" spans="2:57" ht="12" customHeight="1" thickBot="1" x14ac:dyDescent="0.25">
      <c r="B63" s="31">
        <v>12</v>
      </c>
      <c r="C63" s="444"/>
      <c r="D63" s="45"/>
      <c r="E63" s="46"/>
      <c r="H63" s="42" t="s">
        <v>4</v>
      </c>
      <c r="I63" s="41" t="s">
        <v>53</v>
      </c>
      <c r="J63" s="41"/>
      <c r="K63" s="41"/>
      <c r="L63" s="41"/>
      <c r="M63" s="41"/>
      <c r="N63" s="41"/>
    </row>
    <row r="64" spans="2:57" ht="12" customHeight="1" x14ac:dyDescent="0.2">
      <c r="B64" s="30">
        <v>13</v>
      </c>
      <c r="C64" s="443" t="s">
        <v>58</v>
      </c>
      <c r="D64" s="43"/>
      <c r="E64" s="44"/>
      <c r="H64" s="25"/>
      <c r="I64" s="41"/>
      <c r="J64" s="41"/>
      <c r="K64" s="41"/>
      <c r="L64" s="41"/>
      <c r="M64" s="41"/>
      <c r="N64" s="41"/>
    </row>
    <row r="65" spans="2:17" ht="12" customHeight="1" thickBot="1" x14ac:dyDescent="0.25">
      <c r="B65" s="31">
        <v>14</v>
      </c>
      <c r="C65" s="444"/>
      <c r="D65" s="45"/>
      <c r="E65" s="46"/>
      <c r="H65" s="42" t="s">
        <v>24</v>
      </c>
      <c r="I65" s="41" t="s">
        <v>54</v>
      </c>
      <c r="J65" s="41"/>
      <c r="K65" s="41"/>
      <c r="L65" s="41"/>
      <c r="M65" s="41"/>
      <c r="N65" s="41"/>
    </row>
    <row r="66" spans="2:17" ht="12" customHeight="1" x14ac:dyDescent="0.2">
      <c r="B66" s="30">
        <v>15</v>
      </c>
      <c r="C66" s="443" t="s">
        <v>59</v>
      </c>
      <c r="D66" s="43"/>
      <c r="E66" s="44"/>
      <c r="H66" s="42" t="s">
        <v>32</v>
      </c>
      <c r="I66" s="41" t="s">
        <v>55</v>
      </c>
      <c r="J66" s="41"/>
      <c r="K66" s="41"/>
      <c r="L66" s="41"/>
      <c r="M66" s="41"/>
      <c r="N66" s="41"/>
    </row>
    <row r="67" spans="2:17" ht="12" thickBot="1" x14ac:dyDescent="0.25">
      <c r="B67" s="31">
        <v>16</v>
      </c>
      <c r="C67" s="444"/>
      <c r="D67" s="45"/>
      <c r="E67" s="46"/>
      <c r="H67" s="42" t="s">
        <v>26</v>
      </c>
      <c r="I67" s="41" t="s">
        <v>56</v>
      </c>
    </row>
    <row r="68" spans="2:17" x14ac:dyDescent="0.2">
      <c r="B68" s="30">
        <v>13</v>
      </c>
      <c r="C68" s="443" t="s">
        <v>60</v>
      </c>
      <c r="D68" s="43"/>
      <c r="E68" s="44"/>
    </row>
    <row r="69" spans="2:17" ht="12" thickBot="1" x14ac:dyDescent="0.25">
      <c r="B69" s="31">
        <v>14</v>
      </c>
      <c r="C69" s="444"/>
      <c r="D69" s="45"/>
      <c r="E69" s="46"/>
    </row>
    <row r="71" spans="2:17" ht="12.75" x14ac:dyDescent="0.2">
      <c r="B71" s="273" t="str">
        <f>Pagina1!A49</f>
        <v>DECAN,</v>
      </c>
      <c r="E71" s="369">
        <f>Pagina1!F52</f>
        <v>0</v>
      </c>
      <c r="J71" s="445" t="str">
        <f>Pagina1!I49</f>
        <v>DIRECTOR DEPARTAMENT,</v>
      </c>
      <c r="K71" s="445"/>
      <c r="L71" s="445"/>
      <c r="M71" s="445"/>
      <c r="N71" s="445"/>
      <c r="O71" s="445"/>
      <c r="P71" s="445"/>
      <c r="Q71" s="445"/>
    </row>
    <row r="72" spans="2:17" ht="12.75" x14ac:dyDescent="0.2">
      <c r="B72" s="2"/>
      <c r="E72" s="370"/>
      <c r="J72" s="2"/>
      <c r="K72" s="2"/>
      <c r="L72" s="2"/>
      <c r="M72" s="2"/>
      <c r="N72" s="2"/>
      <c r="O72" s="2"/>
      <c r="P72" s="2"/>
      <c r="Q72" s="2"/>
    </row>
    <row r="73" spans="2:17" ht="12.75" x14ac:dyDescent="0.2">
      <c r="B73" s="69">
        <f>Pagina1!A51</f>
        <v>0</v>
      </c>
      <c r="C73" s="69"/>
      <c r="D73" s="70"/>
      <c r="E73" s="369">
        <f>Pagina1!$D$54</f>
        <v>0</v>
      </c>
      <c r="F73" s="70"/>
      <c r="G73" s="70"/>
      <c r="H73" s="70"/>
      <c r="I73" s="409">
        <f>Pagina1!G51</f>
        <v>0</v>
      </c>
      <c r="J73" s="409"/>
      <c r="K73" s="409"/>
      <c r="L73" s="409"/>
      <c r="M73" s="409"/>
      <c r="N73" s="409"/>
      <c r="O73" s="409"/>
      <c r="P73" s="409"/>
      <c r="Q73" s="409"/>
    </row>
    <row r="74" spans="2:17" ht="12.75" x14ac:dyDescent="0.2">
      <c r="B74" s="56"/>
      <c r="C74" s="69"/>
      <c r="D74" s="70"/>
      <c r="E74" s="70"/>
      <c r="F74" s="70"/>
      <c r="G74" s="70"/>
      <c r="H74" s="70"/>
      <c r="I74" s="70"/>
      <c r="J74" s="70"/>
      <c r="K74" s="70"/>
      <c r="L74" s="70"/>
      <c r="M74" s="328" t="str">
        <f>Pagina1!I53</f>
        <v>.</v>
      </c>
      <c r="N74" s="56"/>
      <c r="O74" s="56"/>
      <c r="P74" s="56"/>
      <c r="Q74" s="56"/>
    </row>
    <row r="75" spans="2:17" ht="12.75" x14ac:dyDescent="0.2">
      <c r="B75" s="56"/>
      <c r="C75" s="69"/>
      <c r="D75" s="70"/>
      <c r="F75" s="70"/>
      <c r="G75" s="70"/>
      <c r="H75" s="70"/>
      <c r="I75" s="70"/>
      <c r="J75" s="70"/>
      <c r="K75" s="70"/>
      <c r="L75" s="70"/>
      <c r="M75" s="70"/>
      <c r="N75" s="70"/>
      <c r="O75" s="56"/>
      <c r="P75" s="56"/>
      <c r="Q75" s="56"/>
    </row>
    <row r="76" spans="2:17" x14ac:dyDescent="0.2"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</row>
    <row r="77" spans="2:17" x14ac:dyDescent="0.2"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</row>
    <row r="78" spans="2:17" x14ac:dyDescent="0.2"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</row>
    <row r="79" spans="2:17" x14ac:dyDescent="0.2"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</row>
    <row r="80" spans="2:17" x14ac:dyDescent="0.2"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</row>
    <row r="81" spans="2:17" x14ac:dyDescent="0.2"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</row>
    <row r="82" spans="2:17" x14ac:dyDescent="0.2"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</row>
    <row r="83" spans="2:17" x14ac:dyDescent="0.2"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</row>
    <row r="84" spans="2:17" x14ac:dyDescent="0.2"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</row>
    <row r="85" spans="2:17" x14ac:dyDescent="0.2"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</row>
    <row r="86" spans="2:17" x14ac:dyDescent="0.2"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</row>
    <row r="87" spans="2:17" x14ac:dyDescent="0.2"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</row>
    <row r="88" spans="2:17" x14ac:dyDescent="0.2"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</row>
    <row r="89" spans="2:17" x14ac:dyDescent="0.2"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</row>
    <row r="90" spans="2:17" x14ac:dyDescent="0.2"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</row>
    <row r="91" spans="2:17" x14ac:dyDescent="0.2"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</row>
    <row r="92" spans="2:17" x14ac:dyDescent="0.2"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</row>
    <row r="93" spans="2:17" x14ac:dyDescent="0.2"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</row>
    <row r="94" spans="2:17" x14ac:dyDescent="0.2"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</row>
    <row r="95" spans="2:17" x14ac:dyDescent="0.2"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</row>
    <row r="96" spans="2:17" x14ac:dyDescent="0.2"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</row>
    <row r="97" spans="2:17" x14ac:dyDescent="0.2"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</row>
    <row r="98" spans="2:17" x14ac:dyDescent="0.2"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</row>
    <row r="99" spans="2:17" x14ac:dyDescent="0.2"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</row>
    <row r="100" spans="2:17" x14ac:dyDescent="0.2"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</row>
    <row r="101" spans="2:17" x14ac:dyDescent="0.2"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</row>
    <row r="102" spans="2:17" x14ac:dyDescent="0.2"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</row>
    <row r="103" spans="2:17" x14ac:dyDescent="0.2"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</row>
    <row r="104" spans="2:17" x14ac:dyDescent="0.2"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</row>
    <row r="105" spans="2:17" x14ac:dyDescent="0.2"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</row>
    <row r="106" spans="2:17" x14ac:dyDescent="0.2"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</row>
    <row r="107" spans="2:17" x14ac:dyDescent="0.2"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</row>
    <row r="108" spans="2:17" x14ac:dyDescent="0.2"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</row>
    <row r="109" spans="2:17" x14ac:dyDescent="0.2"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</row>
    <row r="110" spans="2:17" x14ac:dyDescent="0.2"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</row>
    <row r="111" spans="2:17" x14ac:dyDescent="0.2"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</row>
    <row r="112" spans="2:17" x14ac:dyDescent="0.2"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</row>
    <row r="113" spans="2:17" x14ac:dyDescent="0.2"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</row>
    <row r="114" spans="2:17" x14ac:dyDescent="0.2"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</row>
    <row r="115" spans="2:17" x14ac:dyDescent="0.2"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</row>
    <row r="116" spans="2:17" x14ac:dyDescent="0.2"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</row>
    <row r="117" spans="2:17" x14ac:dyDescent="0.2"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</row>
    <row r="118" spans="2:17" x14ac:dyDescent="0.2"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</row>
    <row r="119" spans="2:17" x14ac:dyDescent="0.2"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</row>
    <row r="120" spans="2:17" x14ac:dyDescent="0.2"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</row>
    <row r="121" spans="2:17" x14ac:dyDescent="0.2"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</row>
    <row r="122" spans="2:17" x14ac:dyDescent="0.2"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</row>
    <row r="123" spans="2:17" x14ac:dyDescent="0.2"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</row>
    <row r="124" spans="2:17" x14ac:dyDescent="0.2"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</row>
    <row r="125" spans="2:17" x14ac:dyDescent="0.2"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</row>
    <row r="126" spans="2:17" x14ac:dyDescent="0.2"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</row>
    <row r="127" spans="2:17" x14ac:dyDescent="0.2"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</row>
    <row r="128" spans="2:17" x14ac:dyDescent="0.2"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</row>
    <row r="129" spans="2:17" x14ac:dyDescent="0.2"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</row>
    <row r="130" spans="2:17" x14ac:dyDescent="0.2"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</row>
    <row r="131" spans="2:17" x14ac:dyDescent="0.2"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</row>
    <row r="132" spans="2:17" x14ac:dyDescent="0.2"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</row>
    <row r="133" spans="2:17" x14ac:dyDescent="0.2"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</row>
    <row r="134" spans="2:17" x14ac:dyDescent="0.2"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</row>
    <row r="135" spans="2:17" x14ac:dyDescent="0.2"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</row>
    <row r="136" spans="2:17" x14ac:dyDescent="0.2"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</row>
    <row r="137" spans="2:17" x14ac:dyDescent="0.2"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</row>
    <row r="138" spans="2:17" x14ac:dyDescent="0.2"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</row>
    <row r="139" spans="2:17" x14ac:dyDescent="0.2"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</row>
    <row r="140" spans="2:17" x14ac:dyDescent="0.2"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</row>
    <row r="141" spans="2:17" x14ac:dyDescent="0.2"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</row>
    <row r="142" spans="2:17" x14ac:dyDescent="0.2"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</row>
    <row r="143" spans="2:17" x14ac:dyDescent="0.2"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</row>
    <row r="144" spans="2:17" x14ac:dyDescent="0.2"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</row>
    <row r="145" spans="2:17" x14ac:dyDescent="0.2"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</row>
    <row r="146" spans="2:17" x14ac:dyDescent="0.2"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</row>
    <row r="147" spans="2:17" x14ac:dyDescent="0.2"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</row>
    <row r="148" spans="2:17" x14ac:dyDescent="0.2"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</row>
    <row r="149" spans="2:17" x14ac:dyDescent="0.2"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</row>
    <row r="150" spans="2:17" x14ac:dyDescent="0.2"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</row>
    <row r="151" spans="2:17" x14ac:dyDescent="0.2"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</row>
    <row r="152" spans="2:17" x14ac:dyDescent="0.2"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</row>
    <row r="153" spans="2:17" x14ac:dyDescent="0.2"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</row>
    <row r="154" spans="2:17" x14ac:dyDescent="0.2"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</row>
    <row r="155" spans="2:17" x14ac:dyDescent="0.2"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</row>
    <row r="156" spans="2:17" x14ac:dyDescent="0.2"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</row>
    <row r="157" spans="2:17" x14ac:dyDescent="0.2"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</row>
    <row r="158" spans="2:17" x14ac:dyDescent="0.2"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</row>
    <row r="159" spans="2:17" x14ac:dyDescent="0.2"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</row>
    <row r="160" spans="2:17" x14ac:dyDescent="0.2"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</row>
    <row r="161" spans="2:17" x14ac:dyDescent="0.2"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</row>
    <row r="162" spans="2:17" x14ac:dyDescent="0.2"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</row>
    <row r="163" spans="2:17" x14ac:dyDescent="0.2"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</row>
    <row r="164" spans="2:17" x14ac:dyDescent="0.2"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</row>
    <row r="165" spans="2:17" x14ac:dyDescent="0.2"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</row>
    <row r="166" spans="2:17" x14ac:dyDescent="0.2"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</row>
    <row r="167" spans="2:17" x14ac:dyDescent="0.2"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</row>
    <row r="168" spans="2:17" x14ac:dyDescent="0.2"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</row>
    <row r="169" spans="2:17" x14ac:dyDescent="0.2"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</row>
    <row r="170" spans="2:17" x14ac:dyDescent="0.2"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</row>
    <row r="171" spans="2:17" x14ac:dyDescent="0.2"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</row>
    <row r="172" spans="2:17" x14ac:dyDescent="0.2"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</row>
    <row r="173" spans="2:17" x14ac:dyDescent="0.2"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</row>
    <row r="174" spans="2:17" x14ac:dyDescent="0.2"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</row>
    <row r="175" spans="2:17" x14ac:dyDescent="0.2"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</row>
    <row r="176" spans="2:17" x14ac:dyDescent="0.2"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</row>
    <row r="177" spans="2:17" x14ac:dyDescent="0.2"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</row>
    <row r="178" spans="2:17" x14ac:dyDescent="0.2"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</row>
    <row r="179" spans="2:17" x14ac:dyDescent="0.2"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</row>
    <row r="180" spans="2:17" x14ac:dyDescent="0.2"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</row>
    <row r="181" spans="2:17" x14ac:dyDescent="0.2"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</row>
    <row r="182" spans="2:17" x14ac:dyDescent="0.2"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</row>
    <row r="183" spans="2:17" x14ac:dyDescent="0.2"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</row>
    <row r="184" spans="2:17" x14ac:dyDescent="0.2"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</row>
    <row r="185" spans="2:17" x14ac:dyDescent="0.2"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</row>
    <row r="186" spans="2:17" x14ac:dyDescent="0.2"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</row>
    <row r="187" spans="2:17" x14ac:dyDescent="0.2"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</row>
    <row r="188" spans="2:17" x14ac:dyDescent="0.2"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</row>
    <row r="189" spans="2:17" x14ac:dyDescent="0.2"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</row>
    <row r="190" spans="2:17" x14ac:dyDescent="0.2"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</row>
    <row r="191" spans="2:17" x14ac:dyDescent="0.2"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</row>
    <row r="192" spans="2:17" x14ac:dyDescent="0.2">
      <c r="B192" s="52"/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</row>
    <row r="193" spans="2:17" x14ac:dyDescent="0.2">
      <c r="B193" s="52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</row>
    <row r="194" spans="2:17" x14ac:dyDescent="0.2"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</row>
    <row r="195" spans="2:17" x14ac:dyDescent="0.2">
      <c r="B195" s="52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</row>
    <row r="196" spans="2:17" x14ac:dyDescent="0.2">
      <c r="B196" s="52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</row>
    <row r="197" spans="2:17" x14ac:dyDescent="0.2">
      <c r="B197" s="52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</row>
    <row r="198" spans="2:17" x14ac:dyDescent="0.2">
      <c r="B198" s="52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</row>
    <row r="199" spans="2:17" x14ac:dyDescent="0.2">
      <c r="B199" s="52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</row>
    <row r="200" spans="2:17" x14ac:dyDescent="0.2"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</row>
    <row r="201" spans="2:17" x14ac:dyDescent="0.2">
      <c r="B201" s="52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</row>
    <row r="202" spans="2:17" x14ac:dyDescent="0.2">
      <c r="B202" s="52"/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</row>
    <row r="203" spans="2:17" x14ac:dyDescent="0.2">
      <c r="B203" s="52"/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</row>
    <row r="204" spans="2:17" x14ac:dyDescent="0.2">
      <c r="B204" s="52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</row>
    <row r="205" spans="2:17" x14ac:dyDescent="0.2">
      <c r="B205" s="52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</row>
    <row r="206" spans="2:17" x14ac:dyDescent="0.2">
      <c r="B206" s="52"/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</row>
    <row r="207" spans="2:17" x14ac:dyDescent="0.2">
      <c r="B207" s="52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</row>
    <row r="208" spans="2:17" x14ac:dyDescent="0.2">
      <c r="B208" s="52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</row>
    <row r="209" spans="2:17" x14ac:dyDescent="0.2">
      <c r="B209" s="52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</row>
    <row r="210" spans="2:17" x14ac:dyDescent="0.2">
      <c r="B210" s="52"/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</row>
    <row r="211" spans="2:17" x14ac:dyDescent="0.2"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</row>
    <row r="212" spans="2:17" x14ac:dyDescent="0.2">
      <c r="B212" s="52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</row>
    <row r="213" spans="2:17" x14ac:dyDescent="0.2">
      <c r="B213" s="52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</row>
    <row r="214" spans="2:17" x14ac:dyDescent="0.2">
      <c r="B214" s="52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</row>
    <row r="215" spans="2:17" x14ac:dyDescent="0.2"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</row>
    <row r="216" spans="2:17" x14ac:dyDescent="0.2">
      <c r="B216" s="52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</row>
    <row r="217" spans="2:17" x14ac:dyDescent="0.2">
      <c r="B217" s="52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</row>
    <row r="218" spans="2:17" x14ac:dyDescent="0.2"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</row>
    <row r="219" spans="2:17" x14ac:dyDescent="0.2">
      <c r="B219" s="52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</row>
    <row r="220" spans="2:17" x14ac:dyDescent="0.2">
      <c r="B220" s="52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</row>
    <row r="221" spans="2:17" x14ac:dyDescent="0.2">
      <c r="B221" s="52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</row>
    <row r="222" spans="2:17" x14ac:dyDescent="0.2"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</row>
    <row r="223" spans="2:17" x14ac:dyDescent="0.2"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</row>
    <row r="224" spans="2:17" x14ac:dyDescent="0.2"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</row>
    <row r="225" spans="2:17" x14ac:dyDescent="0.2">
      <c r="B225" s="52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</row>
    <row r="226" spans="2:17" x14ac:dyDescent="0.2"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</row>
    <row r="227" spans="2:17" x14ac:dyDescent="0.2"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</row>
    <row r="228" spans="2:17" x14ac:dyDescent="0.2"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</row>
    <row r="229" spans="2:17" x14ac:dyDescent="0.2"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</row>
    <row r="230" spans="2:17" x14ac:dyDescent="0.2">
      <c r="B230" s="52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</row>
    <row r="231" spans="2:17" x14ac:dyDescent="0.2">
      <c r="B231" s="52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</row>
    <row r="232" spans="2:17" x14ac:dyDescent="0.2"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</row>
    <row r="233" spans="2:17" x14ac:dyDescent="0.2">
      <c r="B233" s="52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</row>
    <row r="234" spans="2:17" x14ac:dyDescent="0.2"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</row>
    <row r="235" spans="2:17" x14ac:dyDescent="0.2"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</row>
    <row r="236" spans="2:17" x14ac:dyDescent="0.2">
      <c r="B236" s="52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</row>
    <row r="237" spans="2:17" x14ac:dyDescent="0.2">
      <c r="B237" s="52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</row>
    <row r="238" spans="2:17" x14ac:dyDescent="0.2"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</row>
    <row r="239" spans="2:17" x14ac:dyDescent="0.2"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</row>
    <row r="240" spans="2:17" x14ac:dyDescent="0.2"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</row>
    <row r="241" spans="2:17" x14ac:dyDescent="0.2">
      <c r="B241" s="52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</row>
    <row r="242" spans="2:17" x14ac:dyDescent="0.2"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</row>
    <row r="243" spans="2:17" x14ac:dyDescent="0.2"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</row>
    <row r="244" spans="2:17" x14ac:dyDescent="0.2"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</row>
    <row r="245" spans="2:17" x14ac:dyDescent="0.2"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</row>
    <row r="246" spans="2:17" x14ac:dyDescent="0.2"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</row>
    <row r="247" spans="2:17" x14ac:dyDescent="0.2">
      <c r="B247" s="52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</row>
    <row r="248" spans="2:17" x14ac:dyDescent="0.2"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</row>
    <row r="249" spans="2:17" x14ac:dyDescent="0.2"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</row>
    <row r="250" spans="2:17" x14ac:dyDescent="0.2"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</row>
    <row r="251" spans="2:17" x14ac:dyDescent="0.2">
      <c r="B251" s="52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</row>
    <row r="252" spans="2:17" x14ac:dyDescent="0.2">
      <c r="B252" s="52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</row>
    <row r="253" spans="2:17" x14ac:dyDescent="0.2">
      <c r="B253" s="52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</row>
    <row r="254" spans="2:17" x14ac:dyDescent="0.2">
      <c r="B254" s="52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</row>
    <row r="255" spans="2:17" x14ac:dyDescent="0.2">
      <c r="B255" s="52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</row>
    <row r="256" spans="2:17" x14ac:dyDescent="0.2">
      <c r="B256" s="52"/>
      <c r="C256" s="52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</row>
    <row r="257" spans="2:17" x14ac:dyDescent="0.2">
      <c r="B257" s="52"/>
      <c r="C257" s="52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</row>
    <row r="258" spans="2:17" x14ac:dyDescent="0.2">
      <c r="B258" s="52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</row>
    <row r="259" spans="2:17" x14ac:dyDescent="0.2">
      <c r="B259" s="52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</row>
    <row r="260" spans="2:17" x14ac:dyDescent="0.2">
      <c r="B260" s="52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</row>
    <row r="261" spans="2:17" x14ac:dyDescent="0.2">
      <c r="B261" s="52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</row>
    <row r="262" spans="2:17" x14ac:dyDescent="0.2">
      <c r="B262" s="52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</row>
    <row r="263" spans="2:17" x14ac:dyDescent="0.2">
      <c r="B263" s="52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</row>
    <row r="264" spans="2:17" x14ac:dyDescent="0.2">
      <c r="B264" s="52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</row>
    <row r="265" spans="2:17" x14ac:dyDescent="0.2">
      <c r="B265" s="52"/>
      <c r="C265" s="52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</row>
    <row r="266" spans="2:17" x14ac:dyDescent="0.2">
      <c r="B266" s="52"/>
      <c r="C266" s="52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</row>
    <row r="267" spans="2:17" x14ac:dyDescent="0.2">
      <c r="B267" s="52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</row>
    <row r="268" spans="2:17" x14ac:dyDescent="0.2">
      <c r="B268" s="52"/>
      <c r="C268" s="52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</row>
    <row r="269" spans="2:17" x14ac:dyDescent="0.2">
      <c r="B269" s="52"/>
      <c r="C269" s="52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</row>
    <row r="270" spans="2:17" x14ac:dyDescent="0.2">
      <c r="B270" s="52"/>
      <c r="C270" s="52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</row>
    <row r="271" spans="2:17" x14ac:dyDescent="0.2">
      <c r="B271" s="52"/>
      <c r="C271" s="52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</row>
    <row r="272" spans="2:17" x14ac:dyDescent="0.2">
      <c r="B272" s="52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</row>
    <row r="273" spans="2:17" x14ac:dyDescent="0.2">
      <c r="B273" s="52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</row>
    <row r="274" spans="2:17" x14ac:dyDescent="0.2">
      <c r="B274" s="52"/>
      <c r="C274" s="52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</row>
    <row r="275" spans="2:17" x14ac:dyDescent="0.2">
      <c r="B275" s="52"/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</row>
    <row r="276" spans="2:17" x14ac:dyDescent="0.2">
      <c r="B276" s="52"/>
      <c r="C276" s="52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</row>
    <row r="277" spans="2:17" x14ac:dyDescent="0.2">
      <c r="B277" s="52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</row>
    <row r="278" spans="2:17" x14ac:dyDescent="0.2">
      <c r="B278" s="52"/>
      <c r="C278" s="52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</row>
    <row r="279" spans="2:17" x14ac:dyDescent="0.2">
      <c r="B279" s="52"/>
      <c r="C279" s="52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</row>
    <row r="280" spans="2:17" x14ac:dyDescent="0.2">
      <c r="B280" s="52"/>
      <c r="C280" s="52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</row>
    <row r="281" spans="2:17" x14ac:dyDescent="0.2">
      <c r="B281" s="52"/>
      <c r="C281" s="52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</row>
    <row r="282" spans="2:17" x14ac:dyDescent="0.2">
      <c r="B282" s="52"/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</row>
    <row r="283" spans="2:17" x14ac:dyDescent="0.2">
      <c r="B283" s="52"/>
      <c r="C283" s="52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</row>
    <row r="284" spans="2:17" x14ac:dyDescent="0.2">
      <c r="B284" s="52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</row>
    <row r="285" spans="2:17" x14ac:dyDescent="0.2">
      <c r="B285" s="52"/>
      <c r="C285" s="52"/>
      <c r="D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</row>
    <row r="286" spans="2:17" x14ac:dyDescent="0.2">
      <c r="B286" s="52"/>
      <c r="C286" s="52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</row>
    <row r="287" spans="2:17" x14ac:dyDescent="0.2">
      <c r="B287" s="52"/>
      <c r="C287" s="52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</row>
    <row r="288" spans="2:17" x14ac:dyDescent="0.2">
      <c r="B288" s="52"/>
      <c r="C288" s="52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</row>
    <row r="289" spans="2:17" x14ac:dyDescent="0.2">
      <c r="B289" s="52"/>
      <c r="C289" s="52"/>
      <c r="D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</row>
    <row r="290" spans="2:17" x14ac:dyDescent="0.2">
      <c r="B290" s="52"/>
      <c r="C290" s="52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</row>
    <row r="291" spans="2:17" x14ac:dyDescent="0.2">
      <c r="B291" s="52"/>
      <c r="C291" s="52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</row>
    <row r="292" spans="2:17" x14ac:dyDescent="0.2">
      <c r="B292" s="52"/>
      <c r="C292" s="52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</row>
    <row r="293" spans="2:17" x14ac:dyDescent="0.2">
      <c r="B293" s="52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</row>
    <row r="294" spans="2:17" x14ac:dyDescent="0.2">
      <c r="B294" s="52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</row>
    <row r="295" spans="2:17" x14ac:dyDescent="0.2">
      <c r="B295" s="52"/>
      <c r="C295" s="52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</row>
    <row r="296" spans="2:17" x14ac:dyDescent="0.2">
      <c r="B296" s="52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</row>
    <row r="297" spans="2:17" x14ac:dyDescent="0.2">
      <c r="B297" s="52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</row>
    <row r="298" spans="2:17" x14ac:dyDescent="0.2">
      <c r="B298" s="52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</row>
    <row r="299" spans="2:17" x14ac:dyDescent="0.2">
      <c r="B299" s="52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</row>
    <row r="300" spans="2:17" x14ac:dyDescent="0.2">
      <c r="B300" s="52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</row>
    <row r="301" spans="2:17" x14ac:dyDescent="0.2">
      <c r="B301" s="52"/>
      <c r="C301" s="52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</row>
    <row r="302" spans="2:17" x14ac:dyDescent="0.2">
      <c r="B302" s="52"/>
      <c r="C302" s="52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</row>
    <row r="303" spans="2:17" x14ac:dyDescent="0.2">
      <c r="B303" s="52"/>
      <c r="C303" s="52"/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</row>
    <row r="304" spans="2:17" x14ac:dyDescent="0.2">
      <c r="B304" s="52"/>
      <c r="C304" s="52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</row>
    <row r="305" spans="2:17" x14ac:dyDescent="0.2">
      <c r="B305" s="52"/>
      <c r="C305" s="52"/>
      <c r="D305" s="52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</row>
  </sheetData>
  <sheetProtection selectLockedCells="1"/>
  <mergeCells count="43">
    <mergeCell ref="C62:C63"/>
    <mergeCell ref="C64:C65"/>
    <mergeCell ref="C66:C67"/>
    <mergeCell ref="C60:C61"/>
    <mergeCell ref="C54:C55"/>
    <mergeCell ref="C56:C57"/>
    <mergeCell ref="B11:P11"/>
    <mergeCell ref="C58:C59"/>
    <mergeCell ref="G46:G47"/>
    <mergeCell ref="B50:B51"/>
    <mergeCell ref="C50:C51"/>
    <mergeCell ref="B5:P5"/>
    <mergeCell ref="I45:L45"/>
    <mergeCell ref="O45:P45"/>
    <mergeCell ref="I47:L47"/>
    <mergeCell ref="O47:P47"/>
    <mergeCell ref="B28:F29"/>
    <mergeCell ref="G28:G29"/>
    <mergeCell ref="G44:G45"/>
    <mergeCell ref="I29:L29"/>
    <mergeCell ref="O29:P29"/>
    <mergeCell ref="B9:P9"/>
    <mergeCell ref="F12:F13"/>
    <mergeCell ref="G12:G13"/>
    <mergeCell ref="H12:H13"/>
    <mergeCell ref="I12:L12"/>
    <mergeCell ref="B12:B13"/>
    <mergeCell ref="C68:C69"/>
    <mergeCell ref="I73:Q73"/>
    <mergeCell ref="J71:Q71"/>
    <mergeCell ref="Q12:Q13"/>
    <mergeCell ref="Q28:Q30"/>
    <mergeCell ref="Q44:Q47"/>
    <mergeCell ref="C52:C53"/>
    <mergeCell ref="M12:P12"/>
    <mergeCell ref="D50:D51"/>
    <mergeCell ref="E50:E51"/>
    <mergeCell ref="B30:P30"/>
    <mergeCell ref="B44:F45"/>
    <mergeCell ref="C12:C13"/>
    <mergeCell ref="D12:D13"/>
    <mergeCell ref="E12:E13"/>
    <mergeCell ref="B46:F47"/>
  </mergeCells>
  <phoneticPr fontId="3" type="noConversion"/>
  <pageMargins left="0.70866141732283472" right="0.47244094488188981" top="0.39370078740157483" bottom="0.39370078740157483" header="0.15748031496062992" footer="0.19685039370078741"/>
  <pageSetup paperSize="9" scale="79" orientation="portrait" r:id="rId1"/>
  <headerFooter alignWithMargins="0">
    <oddFooter>&amp;LF 83.07/Ed.06_F01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E304"/>
  <sheetViews>
    <sheetView showGridLines="0" topLeftCell="A13" zoomScale="115" zoomScaleNormal="115" workbookViewId="0">
      <selection activeCell="H3" sqref="H3:P3"/>
    </sheetView>
  </sheetViews>
  <sheetFormatPr defaultColWidth="9.140625" defaultRowHeight="11.25" x14ac:dyDescent="0.2"/>
  <cols>
    <col min="1" max="1" width="9.140625" style="48"/>
    <col min="2" max="2" width="3.140625" style="3" customWidth="1"/>
    <col min="3" max="3" width="3.85546875" style="3" customWidth="1"/>
    <col min="4" max="4" width="45.85546875" style="3" customWidth="1"/>
    <col min="5" max="5" width="11.7109375" style="3" customWidth="1"/>
    <col min="6" max="6" width="4.140625" style="3" customWidth="1"/>
    <col min="7" max="7" width="5.140625" style="3" customWidth="1"/>
    <col min="8" max="8" width="4.5703125" style="3" customWidth="1"/>
    <col min="9" max="12" width="3.5703125" style="3" customWidth="1"/>
    <col min="13" max="14" width="4.28515625" style="3" customWidth="1"/>
    <col min="15" max="15" width="4.7109375" style="3" customWidth="1"/>
    <col min="16" max="17" width="4.5703125" style="3" customWidth="1"/>
    <col min="18" max="18" width="9.140625" style="161"/>
    <col min="19" max="19" width="4.42578125" style="161" customWidth="1"/>
    <col min="20" max="30" width="4.140625" style="161" customWidth="1"/>
    <col min="31" max="31" width="4.5703125" style="161" customWidth="1"/>
    <col min="32" max="45" width="3.85546875" style="161" customWidth="1"/>
    <col min="46" max="46" width="9.140625" style="161"/>
    <col min="47" max="57" width="9.140625" style="52"/>
    <col min="58" max="16384" width="9.140625" style="3"/>
  </cols>
  <sheetData>
    <row r="1" spans="1:57" s="47" customFormat="1" x14ac:dyDescent="0.2">
      <c r="A1" s="48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</row>
    <row r="2" spans="1:57" s="71" customFormat="1" ht="15" x14ac:dyDescent="0.2">
      <c r="A2" s="49"/>
      <c r="B2" s="40" t="s">
        <v>98</v>
      </c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</row>
    <row r="3" spans="1:57" s="71" customFormat="1" ht="15" x14ac:dyDescent="0.2">
      <c r="A3" s="49"/>
      <c r="B3" s="40" t="s">
        <v>17</v>
      </c>
      <c r="H3" s="407"/>
      <c r="I3"/>
      <c r="J3" s="515" t="s">
        <v>228</v>
      </c>
      <c r="K3"/>
      <c r="L3" s="407"/>
      <c r="O3" s="71" t="s">
        <v>61</v>
      </c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</row>
    <row r="4" spans="1:57" s="71" customFormat="1" ht="15" x14ac:dyDescent="0.2">
      <c r="A4" s="49"/>
      <c r="B4" s="109" t="str">
        <f>'AN I'!B4</f>
        <v>Departamentul ………………………………….</v>
      </c>
      <c r="M4" s="71">
        <f>Pagina1!$G$7</f>
        <v>0</v>
      </c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</row>
    <row r="5" spans="1:57" ht="15.75" x14ac:dyDescent="0.2">
      <c r="B5" s="466" t="s">
        <v>19</v>
      </c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  <c r="P5" s="466"/>
      <c r="Q5" s="4"/>
    </row>
    <row r="6" spans="1:57" ht="12.75" x14ac:dyDescent="0.2">
      <c r="B6" s="160" t="str">
        <f>CONCATENATE(Pagina1!B9,"  ",Pagina1!D9)</f>
        <v>Domeniul:  ……………………..</v>
      </c>
      <c r="C6" s="1"/>
    </row>
    <row r="7" spans="1:57" ht="12.75" x14ac:dyDescent="0.2">
      <c r="B7" s="271" t="str">
        <f>CONCATENATE(Pagina1!B10,"  ",Pagina1!D10)</f>
        <v>Programul de studii:  ……………………..</v>
      </c>
    </row>
    <row r="8" spans="1:57" x14ac:dyDescent="0.2">
      <c r="B8" s="5"/>
    </row>
    <row r="9" spans="1:57" s="6" customFormat="1" ht="15.75" x14ac:dyDescent="0.2">
      <c r="A9" s="50"/>
      <c r="B9" s="466" t="s">
        <v>90</v>
      </c>
      <c r="C9" s="466"/>
      <c r="D9" s="466"/>
      <c r="E9" s="466"/>
      <c r="F9" s="466"/>
      <c r="G9" s="466"/>
      <c r="H9" s="466"/>
      <c r="I9" s="466"/>
      <c r="J9" s="466"/>
      <c r="K9" s="466"/>
      <c r="L9" s="466"/>
      <c r="M9" s="466"/>
      <c r="N9" s="466"/>
      <c r="O9" s="466"/>
      <c r="P9" s="466"/>
      <c r="Q9" s="4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163"/>
      <c r="AS9" s="163"/>
      <c r="AT9" s="163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</row>
    <row r="10" spans="1:57" ht="13.5" thickBot="1" x14ac:dyDescent="0.25">
      <c r="C10" s="7"/>
      <c r="E10" s="8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57" ht="13.5" customHeight="1" thickBot="1" x14ac:dyDescent="0.25">
      <c r="B11" s="458" t="s">
        <v>229</v>
      </c>
      <c r="C11" s="459"/>
      <c r="D11" s="459"/>
      <c r="E11" s="459"/>
      <c r="F11" s="459"/>
      <c r="G11" s="459"/>
      <c r="H11" s="459"/>
      <c r="I11" s="459"/>
      <c r="J11" s="459"/>
      <c r="K11" s="459"/>
      <c r="L11" s="459"/>
      <c r="M11" s="459"/>
      <c r="N11" s="459"/>
      <c r="O11" s="459"/>
      <c r="P11" s="479"/>
      <c r="Q11" s="9"/>
    </row>
    <row r="12" spans="1:57" s="10" customFormat="1" ht="15" customHeight="1" x14ac:dyDescent="0.2">
      <c r="A12" s="51"/>
      <c r="B12" s="476" t="s">
        <v>0</v>
      </c>
      <c r="C12" s="455" t="s">
        <v>29</v>
      </c>
      <c r="D12" s="455" t="s">
        <v>1</v>
      </c>
      <c r="E12" s="455" t="s">
        <v>3</v>
      </c>
      <c r="F12" s="455" t="s">
        <v>2</v>
      </c>
      <c r="G12" s="455" t="s">
        <v>8</v>
      </c>
      <c r="H12" s="456" t="s">
        <v>9</v>
      </c>
      <c r="I12" s="476" t="s">
        <v>15</v>
      </c>
      <c r="J12" s="455"/>
      <c r="K12" s="455"/>
      <c r="L12" s="477"/>
      <c r="M12" s="454" t="s">
        <v>16</v>
      </c>
      <c r="N12" s="455"/>
      <c r="O12" s="455"/>
      <c r="P12" s="456"/>
      <c r="Q12" s="446" t="s">
        <v>39</v>
      </c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/>
      <c r="AL12" s="164"/>
      <c r="AM12" s="164"/>
      <c r="AN12" s="164"/>
      <c r="AO12" s="164"/>
      <c r="AP12" s="164"/>
      <c r="AQ12" s="164"/>
      <c r="AR12" s="164"/>
      <c r="AS12" s="164"/>
      <c r="AT12" s="164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</row>
    <row r="13" spans="1:57" s="10" customFormat="1" ht="13.5" customHeight="1" thickBot="1" x14ac:dyDescent="0.25">
      <c r="A13" s="51"/>
      <c r="B13" s="478"/>
      <c r="C13" s="457"/>
      <c r="D13" s="457"/>
      <c r="E13" s="457"/>
      <c r="F13" s="457"/>
      <c r="G13" s="457"/>
      <c r="H13" s="475"/>
      <c r="I13" s="11" t="s">
        <v>4</v>
      </c>
      <c r="J13" s="12" t="s">
        <v>5</v>
      </c>
      <c r="K13" s="12" t="s">
        <v>6</v>
      </c>
      <c r="L13" s="64" t="s">
        <v>7</v>
      </c>
      <c r="M13" s="59" t="s">
        <v>12</v>
      </c>
      <c r="N13" s="12" t="s">
        <v>13</v>
      </c>
      <c r="O13" s="12" t="s">
        <v>10</v>
      </c>
      <c r="P13" s="13" t="s">
        <v>11</v>
      </c>
      <c r="Q13" s="447"/>
      <c r="R13" s="164"/>
      <c r="S13" s="164" t="s">
        <v>27</v>
      </c>
      <c r="T13" s="165" t="s">
        <v>4</v>
      </c>
      <c r="U13" s="165" t="s">
        <v>5</v>
      </c>
      <c r="V13" s="165" t="s">
        <v>6</v>
      </c>
      <c r="W13" s="165" t="s">
        <v>7</v>
      </c>
      <c r="X13" s="166"/>
      <c r="Y13" s="167" t="s">
        <v>12</v>
      </c>
      <c r="Z13" s="167" t="s">
        <v>13</v>
      </c>
      <c r="AA13" s="167" t="s">
        <v>10</v>
      </c>
      <c r="AB13" s="168" t="s">
        <v>11</v>
      </c>
      <c r="AC13" s="166"/>
      <c r="AD13" s="164"/>
      <c r="AE13" s="164" t="s">
        <v>13</v>
      </c>
      <c r="AF13" s="164" t="s">
        <v>22</v>
      </c>
      <c r="AG13" s="164" t="s">
        <v>23</v>
      </c>
      <c r="AH13" s="164" t="s">
        <v>30</v>
      </c>
      <c r="AI13" s="164" t="s">
        <v>25</v>
      </c>
      <c r="AJ13" s="164"/>
      <c r="AK13" s="164"/>
      <c r="AL13" s="164"/>
      <c r="AM13" s="164"/>
      <c r="AN13" s="164"/>
      <c r="AO13" s="164"/>
      <c r="AP13" s="164" t="s">
        <v>39</v>
      </c>
      <c r="AQ13" s="164" t="s">
        <v>24</v>
      </c>
      <c r="AR13" s="164" t="s">
        <v>32</v>
      </c>
      <c r="AS13" s="164" t="s">
        <v>26</v>
      </c>
      <c r="AT13" s="164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</row>
    <row r="14" spans="1:57" ht="15" customHeight="1" x14ac:dyDescent="0.2">
      <c r="A14" s="52"/>
      <c r="B14" s="329">
        <v>1</v>
      </c>
      <c r="C14" s="339"/>
      <c r="D14" s="340"/>
      <c r="E14" s="344"/>
      <c r="F14" s="339"/>
      <c r="G14" s="339"/>
      <c r="H14" s="341"/>
      <c r="I14" s="329"/>
      <c r="J14" s="330"/>
      <c r="K14" s="330"/>
      <c r="L14" s="334"/>
      <c r="M14" s="342"/>
      <c r="N14" s="343"/>
      <c r="O14" s="344"/>
      <c r="P14" s="337"/>
      <c r="Q14" s="39"/>
      <c r="R14" s="52"/>
      <c r="S14" s="52">
        <f t="shared" ref="S14:S26" si="0">IF(F14="DL",0,G14)</f>
        <v>0</v>
      </c>
      <c r="T14" s="52">
        <f t="shared" ref="T14:T26" si="1">IF(F14="DL",0,I14)</f>
        <v>0</v>
      </c>
      <c r="U14" s="52">
        <f t="shared" ref="U14:U26" si="2">IF(F14="DL",0,J14)</f>
        <v>0</v>
      </c>
      <c r="V14" s="52">
        <f t="shared" ref="V14:V26" si="3">IF(F14="DL",0,K14)</f>
        <v>0</v>
      </c>
      <c r="W14" s="52">
        <f>IF($F$14="DL",0,L14)</f>
        <v>0</v>
      </c>
      <c r="X14" s="52"/>
      <c r="Y14" s="52">
        <f t="shared" ref="Y14:Y26" si="4">IF($F14="DL",0,M14)</f>
        <v>0</v>
      </c>
      <c r="Z14" s="52">
        <f t="shared" ref="Z14:Z26" si="5">IF($F14="DL",0,N14)</f>
        <v>0</v>
      </c>
      <c r="AA14" s="52">
        <f t="shared" ref="AA14:AA26" si="6">IF($F14="DL",0,O14)</f>
        <v>0</v>
      </c>
      <c r="AB14" s="52">
        <f t="shared" ref="AB14:AB26" si="7">IF($F14="DL",0,P14)</f>
        <v>0</v>
      </c>
      <c r="AC14" s="52"/>
      <c r="AD14" s="52">
        <f t="shared" ref="AD14:AD26" si="8">IF(F14="DL",0,1)</f>
        <v>1</v>
      </c>
      <c r="AE14" s="52">
        <f t="shared" ref="AE14:AE26" si="9">J14+K14+L14</f>
        <v>0</v>
      </c>
      <c r="AF14" s="52">
        <f t="shared" ref="AF14:AF26" si="10">$AD14*IF($C14="F",$O14,0)</f>
        <v>0</v>
      </c>
      <c r="AG14" s="52">
        <f t="shared" ref="AG14:AG26" si="11">$AD14*IF($C14="C",$O14,0)</f>
        <v>0</v>
      </c>
      <c r="AH14" s="52">
        <f t="shared" ref="AH14:AH26" si="12">$AD14*IF($C14="D",$O14,0)</f>
        <v>0</v>
      </c>
      <c r="AI14" s="52">
        <f t="shared" ref="AI14:AI26" si="13">$AD14*IF($C14="S",$O14,0)</f>
        <v>0</v>
      </c>
      <c r="AJ14" s="52"/>
      <c r="AK14" s="52"/>
      <c r="AL14" s="52"/>
      <c r="AM14" s="52"/>
      <c r="AN14" s="52"/>
      <c r="AO14" s="52"/>
      <c r="AP14" s="52">
        <f t="shared" ref="AP14:AP26" si="14">AD14*IF(Q14&lt;&gt;"",O14,0)</f>
        <v>0</v>
      </c>
      <c r="AQ14" s="52">
        <f t="shared" ref="AQ14:AQ26" si="15">IF(F14="DI",O14,0)</f>
        <v>0</v>
      </c>
      <c r="AR14" s="52">
        <f t="shared" ref="AR14:AR26" si="16">IF(F14="DO",O14,0)</f>
        <v>0</v>
      </c>
      <c r="AS14" s="52">
        <f t="shared" ref="AS14:AS26" si="17">IF(F14="DL",O14,0)</f>
        <v>0</v>
      </c>
      <c r="AT14" s="52"/>
      <c r="AU14" s="52">
        <f>IF(F14="DI",G14,0)</f>
        <v>0</v>
      </c>
      <c r="AV14" s="52">
        <f>IF(F14="DO",G14,0)</f>
        <v>0</v>
      </c>
      <c r="AW14" s="52">
        <f>IF(F14="DL",G14,0)</f>
        <v>0</v>
      </c>
      <c r="AX14" s="318" t="s">
        <v>213</v>
      </c>
      <c r="AY14" s="318">
        <v>301</v>
      </c>
    </row>
    <row r="15" spans="1:57" ht="15" customHeight="1" x14ac:dyDescent="0.2">
      <c r="A15" s="52"/>
      <c r="B15" s="338">
        <v>2</v>
      </c>
      <c r="C15" s="339"/>
      <c r="D15" s="340"/>
      <c r="E15" s="344"/>
      <c r="F15" s="339"/>
      <c r="G15" s="339"/>
      <c r="H15" s="341"/>
      <c r="I15" s="329"/>
      <c r="J15" s="330"/>
      <c r="K15" s="330"/>
      <c r="L15" s="334"/>
      <c r="M15" s="342"/>
      <c r="N15" s="343"/>
      <c r="O15" s="344"/>
      <c r="P15" s="337"/>
      <c r="Q15" s="39"/>
      <c r="R15" s="52"/>
      <c r="S15" s="52">
        <f t="shared" si="0"/>
        <v>0</v>
      </c>
      <c r="T15" s="52">
        <f t="shared" si="1"/>
        <v>0</v>
      </c>
      <c r="U15" s="52">
        <f t="shared" si="2"/>
        <v>0</v>
      </c>
      <c r="V15" s="52">
        <f t="shared" si="3"/>
        <v>0</v>
      </c>
      <c r="W15" s="52">
        <f t="shared" ref="W15:W26" si="18">IF(F15="DL",0,L15)</f>
        <v>0</v>
      </c>
      <c r="X15" s="52"/>
      <c r="Y15" s="52">
        <f t="shared" si="4"/>
        <v>0</v>
      </c>
      <c r="Z15" s="52">
        <f t="shared" si="5"/>
        <v>0</v>
      </c>
      <c r="AA15" s="52">
        <f t="shared" si="6"/>
        <v>0</v>
      </c>
      <c r="AB15" s="52">
        <f t="shared" si="7"/>
        <v>0</v>
      </c>
      <c r="AC15" s="52"/>
      <c r="AD15" s="52">
        <f t="shared" si="8"/>
        <v>1</v>
      </c>
      <c r="AE15" s="52">
        <f t="shared" si="9"/>
        <v>0</v>
      </c>
      <c r="AF15" s="52">
        <f t="shared" si="10"/>
        <v>0</v>
      </c>
      <c r="AG15" s="52">
        <f t="shared" si="11"/>
        <v>0</v>
      </c>
      <c r="AH15" s="52">
        <f t="shared" si="12"/>
        <v>0</v>
      </c>
      <c r="AI15" s="52">
        <f t="shared" si="13"/>
        <v>0</v>
      </c>
      <c r="AJ15" s="52"/>
      <c r="AK15" s="52"/>
      <c r="AL15" s="52"/>
      <c r="AM15" s="52"/>
      <c r="AN15" s="52"/>
      <c r="AO15" s="52"/>
      <c r="AP15" s="52">
        <f t="shared" si="14"/>
        <v>0</v>
      </c>
      <c r="AQ15" s="52">
        <f t="shared" si="15"/>
        <v>0</v>
      </c>
      <c r="AR15" s="52">
        <f t="shared" si="16"/>
        <v>0</v>
      </c>
      <c r="AS15" s="52">
        <f t="shared" si="17"/>
        <v>0</v>
      </c>
      <c r="AT15" s="52"/>
      <c r="AU15" s="52">
        <f t="shared" ref="AU15:AU26" si="19">IF(F15="DI",G15,0)</f>
        <v>0</v>
      </c>
      <c r="AV15" s="52">
        <f t="shared" ref="AV15:AV26" si="20">IF(F15="DO",G15,0)</f>
        <v>0</v>
      </c>
      <c r="AW15" s="52">
        <f t="shared" ref="AW15:AW26" si="21">IF(F15="DL",G15,0)</f>
        <v>0</v>
      </c>
      <c r="AX15" s="318" t="s">
        <v>213</v>
      </c>
      <c r="AY15" s="318">
        <v>302</v>
      </c>
    </row>
    <row r="16" spans="1:57" ht="15" customHeight="1" x14ac:dyDescent="0.2">
      <c r="A16" s="52"/>
      <c r="B16" s="338">
        <v>3</v>
      </c>
      <c r="C16" s="339"/>
      <c r="D16" s="340"/>
      <c r="E16" s="344"/>
      <c r="F16" s="330"/>
      <c r="G16" s="339"/>
      <c r="H16" s="341"/>
      <c r="I16" s="329"/>
      <c r="J16" s="330"/>
      <c r="K16" s="330"/>
      <c r="L16" s="334"/>
      <c r="M16" s="342"/>
      <c r="N16" s="343"/>
      <c r="O16" s="344"/>
      <c r="P16" s="337"/>
      <c r="Q16" s="39"/>
      <c r="R16" s="52"/>
      <c r="S16" s="52">
        <f t="shared" si="0"/>
        <v>0</v>
      </c>
      <c r="T16" s="52">
        <f t="shared" si="1"/>
        <v>0</v>
      </c>
      <c r="U16" s="52">
        <f t="shared" si="2"/>
        <v>0</v>
      </c>
      <c r="V16" s="52">
        <f t="shared" si="3"/>
        <v>0</v>
      </c>
      <c r="W16" s="52">
        <f t="shared" si="18"/>
        <v>0</v>
      </c>
      <c r="X16" s="52"/>
      <c r="Y16" s="52">
        <f t="shared" si="4"/>
        <v>0</v>
      </c>
      <c r="Z16" s="52">
        <f t="shared" si="5"/>
        <v>0</v>
      </c>
      <c r="AA16" s="52">
        <f t="shared" si="6"/>
        <v>0</v>
      </c>
      <c r="AB16" s="52">
        <f t="shared" si="7"/>
        <v>0</v>
      </c>
      <c r="AC16" s="52"/>
      <c r="AD16" s="52">
        <f t="shared" si="8"/>
        <v>1</v>
      </c>
      <c r="AE16" s="52">
        <f t="shared" si="9"/>
        <v>0</v>
      </c>
      <c r="AF16" s="52">
        <f t="shared" si="10"/>
        <v>0</v>
      </c>
      <c r="AG16" s="52">
        <f t="shared" si="11"/>
        <v>0</v>
      </c>
      <c r="AH16" s="52">
        <f t="shared" si="12"/>
        <v>0</v>
      </c>
      <c r="AI16" s="52">
        <f t="shared" si="13"/>
        <v>0</v>
      </c>
      <c r="AJ16" s="52"/>
      <c r="AK16" s="52"/>
      <c r="AL16" s="52"/>
      <c r="AM16" s="52"/>
      <c r="AN16" s="52"/>
      <c r="AO16" s="52"/>
      <c r="AP16" s="52">
        <f t="shared" si="14"/>
        <v>0</v>
      </c>
      <c r="AQ16" s="52">
        <f t="shared" si="15"/>
        <v>0</v>
      </c>
      <c r="AR16" s="52">
        <f t="shared" si="16"/>
        <v>0</v>
      </c>
      <c r="AS16" s="52">
        <f t="shared" si="17"/>
        <v>0</v>
      </c>
      <c r="AT16" s="52"/>
      <c r="AU16" s="52">
        <f t="shared" si="19"/>
        <v>0</v>
      </c>
      <c r="AV16" s="52">
        <f t="shared" si="20"/>
        <v>0</v>
      </c>
      <c r="AW16" s="52">
        <f t="shared" si="21"/>
        <v>0</v>
      </c>
      <c r="AX16" s="318" t="s">
        <v>213</v>
      </c>
      <c r="AY16" s="318">
        <v>303</v>
      </c>
    </row>
    <row r="17" spans="1:56" ht="15" customHeight="1" x14ac:dyDescent="0.2">
      <c r="A17" s="52"/>
      <c r="B17" s="338">
        <v>4</v>
      </c>
      <c r="C17" s="339"/>
      <c r="D17" s="340"/>
      <c r="E17" s="344"/>
      <c r="F17" s="339"/>
      <c r="G17" s="339"/>
      <c r="H17" s="341"/>
      <c r="I17" s="329"/>
      <c r="J17" s="330"/>
      <c r="K17" s="330"/>
      <c r="L17" s="334"/>
      <c r="M17" s="342"/>
      <c r="N17" s="343"/>
      <c r="O17" s="344"/>
      <c r="P17" s="337"/>
      <c r="Q17" s="39"/>
      <c r="R17" s="52"/>
      <c r="S17" s="52">
        <f t="shared" si="0"/>
        <v>0</v>
      </c>
      <c r="T17" s="52">
        <f t="shared" si="1"/>
        <v>0</v>
      </c>
      <c r="U17" s="52">
        <f t="shared" si="2"/>
        <v>0</v>
      </c>
      <c r="V17" s="52">
        <f t="shared" si="3"/>
        <v>0</v>
      </c>
      <c r="W17" s="52">
        <f t="shared" si="18"/>
        <v>0</v>
      </c>
      <c r="X17" s="52"/>
      <c r="Y17" s="52">
        <f t="shared" si="4"/>
        <v>0</v>
      </c>
      <c r="Z17" s="52">
        <f t="shared" si="5"/>
        <v>0</v>
      </c>
      <c r="AA17" s="52">
        <f t="shared" si="6"/>
        <v>0</v>
      </c>
      <c r="AB17" s="52">
        <f t="shared" si="7"/>
        <v>0</v>
      </c>
      <c r="AC17" s="52"/>
      <c r="AD17" s="52">
        <f t="shared" si="8"/>
        <v>1</v>
      </c>
      <c r="AE17" s="52">
        <f t="shared" si="9"/>
        <v>0</v>
      </c>
      <c r="AF17" s="52">
        <f t="shared" si="10"/>
        <v>0</v>
      </c>
      <c r="AG17" s="52">
        <f t="shared" si="11"/>
        <v>0</v>
      </c>
      <c r="AH17" s="52">
        <f t="shared" si="12"/>
        <v>0</v>
      </c>
      <c r="AI17" s="52">
        <f t="shared" si="13"/>
        <v>0</v>
      </c>
      <c r="AJ17" s="52"/>
      <c r="AK17" s="52"/>
      <c r="AL17" s="52"/>
      <c r="AM17" s="52"/>
      <c r="AN17" s="52"/>
      <c r="AO17" s="52"/>
      <c r="AP17" s="52">
        <f t="shared" si="14"/>
        <v>0</v>
      </c>
      <c r="AQ17" s="52">
        <f t="shared" si="15"/>
        <v>0</v>
      </c>
      <c r="AR17" s="52">
        <f t="shared" si="16"/>
        <v>0</v>
      </c>
      <c r="AS17" s="52">
        <f t="shared" si="17"/>
        <v>0</v>
      </c>
      <c r="AT17" s="52"/>
      <c r="AU17" s="52">
        <f t="shared" si="19"/>
        <v>0</v>
      </c>
      <c r="AV17" s="52">
        <f t="shared" si="20"/>
        <v>0</v>
      </c>
      <c r="AW17" s="52">
        <f t="shared" si="21"/>
        <v>0</v>
      </c>
      <c r="AX17" s="318" t="s">
        <v>213</v>
      </c>
      <c r="AY17" s="318">
        <v>304</v>
      </c>
    </row>
    <row r="18" spans="1:56" ht="15" customHeight="1" x14ac:dyDescent="0.2">
      <c r="B18" s="338">
        <v>5</v>
      </c>
      <c r="C18" s="339"/>
      <c r="D18" s="340"/>
      <c r="E18" s="344"/>
      <c r="F18" s="339"/>
      <c r="G18" s="339"/>
      <c r="H18" s="341"/>
      <c r="I18" s="329"/>
      <c r="J18" s="330"/>
      <c r="K18" s="330"/>
      <c r="L18" s="334"/>
      <c r="M18" s="342"/>
      <c r="N18" s="343"/>
      <c r="O18" s="344"/>
      <c r="P18" s="337"/>
      <c r="Q18" s="39"/>
      <c r="S18" s="161">
        <f t="shared" si="0"/>
        <v>0</v>
      </c>
      <c r="T18" s="161">
        <f t="shared" si="1"/>
        <v>0</v>
      </c>
      <c r="U18" s="161">
        <f t="shared" si="2"/>
        <v>0</v>
      </c>
      <c r="V18" s="161">
        <f t="shared" si="3"/>
        <v>0</v>
      </c>
      <c r="W18" s="161">
        <f t="shared" si="18"/>
        <v>0</v>
      </c>
      <c r="Y18" s="161">
        <f t="shared" si="4"/>
        <v>0</v>
      </c>
      <c r="Z18" s="161">
        <f t="shared" si="5"/>
        <v>0</v>
      </c>
      <c r="AA18" s="161">
        <f t="shared" si="6"/>
        <v>0</v>
      </c>
      <c r="AB18" s="161">
        <f t="shared" si="7"/>
        <v>0</v>
      </c>
      <c r="AD18" s="161">
        <f t="shared" si="8"/>
        <v>1</v>
      </c>
      <c r="AE18" s="161">
        <f t="shared" si="9"/>
        <v>0</v>
      </c>
      <c r="AF18" s="161">
        <f t="shared" si="10"/>
        <v>0</v>
      </c>
      <c r="AG18" s="161">
        <f t="shared" si="11"/>
        <v>0</v>
      </c>
      <c r="AH18" s="161">
        <f t="shared" si="12"/>
        <v>0</v>
      </c>
      <c r="AI18" s="161">
        <f t="shared" si="13"/>
        <v>0</v>
      </c>
      <c r="AP18" s="161">
        <f t="shared" si="14"/>
        <v>0</v>
      </c>
      <c r="AQ18" s="161">
        <f t="shared" si="15"/>
        <v>0</v>
      </c>
      <c r="AR18" s="161">
        <f t="shared" si="16"/>
        <v>0</v>
      </c>
      <c r="AS18" s="161">
        <f t="shared" si="17"/>
        <v>0</v>
      </c>
      <c r="AU18" s="302">
        <f t="shared" si="19"/>
        <v>0</v>
      </c>
      <c r="AV18" s="302">
        <f t="shared" si="20"/>
        <v>0</v>
      </c>
      <c r="AW18" s="302">
        <f t="shared" si="21"/>
        <v>0</v>
      </c>
      <c r="AX18" s="318" t="s">
        <v>213</v>
      </c>
      <c r="AY18" s="318">
        <v>305</v>
      </c>
      <c r="AZ18" s="318"/>
      <c r="BA18" s="318"/>
      <c r="BB18" s="318"/>
      <c r="BC18" s="318"/>
      <c r="BD18" s="318"/>
    </row>
    <row r="19" spans="1:56" ht="15" customHeight="1" x14ac:dyDescent="0.2">
      <c r="B19" s="338">
        <v>6</v>
      </c>
      <c r="C19" s="339"/>
      <c r="D19" s="340"/>
      <c r="E19" s="344"/>
      <c r="F19" s="330"/>
      <c r="G19" s="339"/>
      <c r="H19" s="341"/>
      <c r="I19" s="329"/>
      <c r="J19" s="330"/>
      <c r="K19" s="330"/>
      <c r="L19" s="334"/>
      <c r="M19" s="342"/>
      <c r="N19" s="343"/>
      <c r="O19" s="344"/>
      <c r="P19" s="337"/>
      <c r="Q19" s="262"/>
      <c r="S19" s="161">
        <f t="shared" si="0"/>
        <v>0</v>
      </c>
      <c r="T19" s="161">
        <f t="shared" si="1"/>
        <v>0</v>
      </c>
      <c r="U19" s="161">
        <f t="shared" si="2"/>
        <v>0</v>
      </c>
      <c r="V19" s="161">
        <f t="shared" si="3"/>
        <v>0</v>
      </c>
      <c r="W19" s="161">
        <f t="shared" si="18"/>
        <v>0</v>
      </c>
      <c r="Y19" s="161">
        <f t="shared" si="4"/>
        <v>0</v>
      </c>
      <c r="Z19" s="161">
        <f t="shared" si="5"/>
        <v>0</v>
      </c>
      <c r="AA19" s="161">
        <f t="shared" si="6"/>
        <v>0</v>
      </c>
      <c r="AB19" s="161">
        <f t="shared" si="7"/>
        <v>0</v>
      </c>
      <c r="AD19" s="161">
        <f t="shared" si="8"/>
        <v>1</v>
      </c>
      <c r="AE19" s="161">
        <f t="shared" si="9"/>
        <v>0</v>
      </c>
      <c r="AF19" s="161">
        <f t="shared" si="10"/>
        <v>0</v>
      </c>
      <c r="AG19" s="161">
        <f t="shared" si="11"/>
        <v>0</v>
      </c>
      <c r="AH19" s="161">
        <f t="shared" si="12"/>
        <v>0</v>
      </c>
      <c r="AI19" s="161">
        <f t="shared" si="13"/>
        <v>0</v>
      </c>
      <c r="AP19" s="161">
        <f t="shared" si="14"/>
        <v>0</v>
      </c>
      <c r="AQ19" s="161">
        <f t="shared" si="15"/>
        <v>0</v>
      </c>
      <c r="AR19" s="161">
        <f t="shared" si="16"/>
        <v>0</v>
      </c>
      <c r="AS19" s="161">
        <f t="shared" si="17"/>
        <v>0</v>
      </c>
      <c r="AU19" s="302">
        <f t="shared" si="19"/>
        <v>0</v>
      </c>
      <c r="AV19" s="302">
        <f t="shared" si="20"/>
        <v>0</v>
      </c>
      <c r="AW19" s="302">
        <f t="shared" si="21"/>
        <v>0</v>
      </c>
      <c r="AX19" s="318" t="s">
        <v>213</v>
      </c>
      <c r="AY19" s="318">
        <v>306</v>
      </c>
      <c r="AZ19" s="318"/>
      <c r="BA19" s="318"/>
      <c r="BB19" s="318"/>
      <c r="BC19" s="318"/>
      <c r="BD19" s="318"/>
    </row>
    <row r="20" spans="1:56" ht="15" customHeight="1" x14ac:dyDescent="0.2">
      <c r="B20" s="329">
        <v>7</v>
      </c>
      <c r="C20" s="339"/>
      <c r="D20" s="340"/>
      <c r="E20" s="344"/>
      <c r="F20" s="330"/>
      <c r="G20" s="339"/>
      <c r="H20" s="341"/>
      <c r="I20" s="329"/>
      <c r="J20" s="330"/>
      <c r="K20" s="330"/>
      <c r="L20" s="334"/>
      <c r="M20" s="342"/>
      <c r="N20" s="343"/>
      <c r="O20" s="344"/>
      <c r="P20" s="337"/>
      <c r="Q20" s="262"/>
      <c r="S20" s="161">
        <f>IF(F20="DL",0,G20)</f>
        <v>0</v>
      </c>
      <c r="T20" s="161">
        <f>IF(F20="DL",0,I20)</f>
        <v>0</v>
      </c>
      <c r="U20" s="161">
        <f>IF(F20="DL",0,J20)</f>
        <v>0</v>
      </c>
      <c r="V20" s="161">
        <f>IF(F20="DL",0,K20)</f>
        <v>0</v>
      </c>
      <c r="W20" s="161">
        <f>IF(F20="DL",0,L20)</f>
        <v>0</v>
      </c>
      <c r="Y20" s="161">
        <f t="shared" ref="Y20:AB21" si="22">IF($F20="DL",0,M20)</f>
        <v>0</v>
      </c>
      <c r="Z20" s="161">
        <f t="shared" si="22"/>
        <v>0</v>
      </c>
      <c r="AA20" s="161">
        <f t="shared" si="22"/>
        <v>0</v>
      </c>
      <c r="AB20" s="161">
        <f t="shared" si="22"/>
        <v>0</v>
      </c>
      <c r="AD20" s="161">
        <f>IF(F20="DL",0,1)</f>
        <v>1</v>
      </c>
      <c r="AE20" s="161">
        <f>J20+K20+L20</f>
        <v>0</v>
      </c>
      <c r="AF20" s="161">
        <f t="shared" si="10"/>
        <v>0</v>
      </c>
      <c r="AG20" s="161">
        <f t="shared" si="11"/>
        <v>0</v>
      </c>
      <c r="AH20" s="161">
        <f t="shared" si="12"/>
        <v>0</v>
      </c>
      <c r="AI20" s="161">
        <f t="shared" si="13"/>
        <v>0</v>
      </c>
      <c r="AP20" s="161">
        <f>AD20*IF(Q20&lt;&gt;"",O20,0)</f>
        <v>0</v>
      </c>
      <c r="AQ20" s="161">
        <f>IF(F20="DI",O20,0)</f>
        <v>0</v>
      </c>
      <c r="AR20" s="161">
        <f>IF(F20="DO",O20,0)</f>
        <v>0</v>
      </c>
      <c r="AS20" s="161">
        <f>IF(F20="DL",O20,0)</f>
        <v>0</v>
      </c>
      <c r="AU20" s="302">
        <f t="shared" si="19"/>
        <v>0</v>
      </c>
      <c r="AV20" s="302">
        <f t="shared" si="20"/>
        <v>0</v>
      </c>
      <c r="AW20" s="302">
        <f t="shared" si="21"/>
        <v>0</v>
      </c>
      <c r="AX20" s="318" t="s">
        <v>213</v>
      </c>
      <c r="AY20" s="318">
        <v>307</v>
      </c>
      <c r="AZ20" s="318"/>
      <c r="BA20" s="318"/>
      <c r="BB20" s="318"/>
      <c r="BC20" s="318"/>
      <c r="BD20" s="318"/>
    </row>
    <row r="21" spans="1:56" ht="15" customHeight="1" x14ac:dyDescent="0.2">
      <c r="B21" s="338">
        <v>8</v>
      </c>
      <c r="C21" s="339"/>
      <c r="D21" s="340"/>
      <c r="E21" s="344"/>
      <c r="F21" s="330"/>
      <c r="G21" s="339"/>
      <c r="H21" s="341"/>
      <c r="I21" s="329"/>
      <c r="J21" s="330"/>
      <c r="K21" s="330"/>
      <c r="L21" s="334"/>
      <c r="M21" s="342"/>
      <c r="N21" s="343"/>
      <c r="O21" s="344"/>
      <c r="P21" s="337"/>
      <c r="Q21" s="262"/>
      <c r="S21" s="161">
        <f>IF(F21="DL",0,G21)</f>
        <v>0</v>
      </c>
      <c r="T21" s="161">
        <f>IF(F21="DL",0,I21)</f>
        <v>0</v>
      </c>
      <c r="U21" s="161">
        <f>IF(F21="DL",0,J21)</f>
        <v>0</v>
      </c>
      <c r="V21" s="161">
        <f>IF(F21="DL",0,K21)</f>
        <v>0</v>
      </c>
      <c r="W21" s="161">
        <f>IF(F21="DL",0,L21)</f>
        <v>0</v>
      </c>
      <c r="Y21" s="161">
        <f t="shared" si="22"/>
        <v>0</v>
      </c>
      <c r="Z21" s="161">
        <f t="shared" si="22"/>
        <v>0</v>
      </c>
      <c r="AA21" s="161">
        <f t="shared" si="22"/>
        <v>0</v>
      </c>
      <c r="AB21" s="161">
        <f t="shared" si="22"/>
        <v>0</v>
      </c>
      <c r="AD21" s="161">
        <f>IF(F21="DL",0,1)</f>
        <v>1</v>
      </c>
      <c r="AE21" s="161">
        <f>J21+K21+L21</f>
        <v>0</v>
      </c>
      <c r="AF21" s="161">
        <f t="shared" si="10"/>
        <v>0</v>
      </c>
      <c r="AG21" s="161">
        <f t="shared" si="11"/>
        <v>0</v>
      </c>
      <c r="AH21" s="161">
        <f t="shared" si="12"/>
        <v>0</v>
      </c>
      <c r="AI21" s="161">
        <f t="shared" si="13"/>
        <v>0</v>
      </c>
      <c r="AP21" s="161">
        <f>AD21*IF(Q21&lt;&gt;"",O21,0)</f>
        <v>0</v>
      </c>
      <c r="AQ21" s="161">
        <f>IF(F21="DI",O21,0)</f>
        <v>0</v>
      </c>
      <c r="AR21" s="161">
        <f>IF(F21="DO",O21,0)</f>
        <v>0</v>
      </c>
      <c r="AS21" s="161">
        <f>IF(F21="DL",O21,0)</f>
        <v>0</v>
      </c>
      <c r="AU21" s="302">
        <f t="shared" si="19"/>
        <v>0</v>
      </c>
      <c r="AV21" s="302">
        <f t="shared" si="20"/>
        <v>0</v>
      </c>
      <c r="AW21" s="302">
        <f t="shared" si="21"/>
        <v>0</v>
      </c>
      <c r="AX21" s="318" t="s">
        <v>213</v>
      </c>
      <c r="AY21" s="318">
        <v>308</v>
      </c>
      <c r="AZ21" s="318"/>
      <c r="BA21" s="318"/>
      <c r="BB21" s="318"/>
      <c r="BC21" s="318"/>
      <c r="BD21" s="318"/>
    </row>
    <row r="22" spans="1:56" x14ac:dyDescent="0.2">
      <c r="B22" s="296">
        <v>9</v>
      </c>
      <c r="C22" s="35"/>
      <c r="D22" s="367"/>
      <c r="E22" s="309"/>
      <c r="F22" s="35"/>
      <c r="G22" s="35"/>
      <c r="H22" s="57"/>
      <c r="I22" s="32"/>
      <c r="J22" s="33"/>
      <c r="K22" s="33"/>
      <c r="L22" s="65"/>
      <c r="M22" s="61"/>
      <c r="N22" s="17"/>
      <c r="O22" s="16"/>
      <c r="P22" s="241"/>
      <c r="Q22" s="262"/>
      <c r="S22" s="161">
        <f t="shared" si="0"/>
        <v>0</v>
      </c>
      <c r="T22" s="161">
        <f>IF(F22="DL",0,I22)</f>
        <v>0</v>
      </c>
      <c r="U22" s="161">
        <f t="shared" si="2"/>
        <v>0</v>
      </c>
      <c r="V22" s="161">
        <f t="shared" si="3"/>
        <v>0</v>
      </c>
      <c r="W22" s="161">
        <f t="shared" si="18"/>
        <v>0</v>
      </c>
      <c r="Y22" s="161">
        <f t="shared" si="4"/>
        <v>0</v>
      </c>
      <c r="Z22" s="161">
        <f t="shared" si="5"/>
        <v>0</v>
      </c>
      <c r="AA22" s="161">
        <f t="shared" si="6"/>
        <v>0</v>
      </c>
      <c r="AB22" s="161">
        <f t="shared" si="7"/>
        <v>0</v>
      </c>
      <c r="AD22" s="161">
        <f t="shared" si="8"/>
        <v>1</v>
      </c>
      <c r="AE22" s="161">
        <f t="shared" si="9"/>
        <v>0</v>
      </c>
      <c r="AF22" s="161">
        <f t="shared" si="10"/>
        <v>0</v>
      </c>
      <c r="AG22" s="161">
        <f t="shared" si="11"/>
        <v>0</v>
      </c>
      <c r="AH22" s="161">
        <f t="shared" si="12"/>
        <v>0</v>
      </c>
      <c r="AI22" s="161">
        <f t="shared" si="13"/>
        <v>0</v>
      </c>
      <c r="AP22" s="161">
        <f t="shared" si="14"/>
        <v>0</v>
      </c>
      <c r="AQ22" s="161">
        <f t="shared" si="15"/>
        <v>0</v>
      </c>
      <c r="AR22" s="161">
        <f t="shared" si="16"/>
        <v>0</v>
      </c>
      <c r="AS22" s="161">
        <f t="shared" si="17"/>
        <v>0</v>
      </c>
      <c r="AU22" s="302">
        <f t="shared" si="19"/>
        <v>0</v>
      </c>
      <c r="AV22" s="302">
        <f t="shared" si="20"/>
        <v>0</v>
      </c>
      <c r="AW22" s="302">
        <f t="shared" si="21"/>
        <v>0</v>
      </c>
      <c r="AX22" s="318" t="s">
        <v>213</v>
      </c>
      <c r="AY22" s="318">
        <v>309</v>
      </c>
      <c r="AZ22" s="318"/>
      <c r="BA22" s="318"/>
      <c r="BB22" s="318"/>
      <c r="BC22" s="318"/>
      <c r="BD22" s="318"/>
    </row>
    <row r="23" spans="1:56" x14ac:dyDescent="0.2">
      <c r="B23" s="34">
        <v>10</v>
      </c>
      <c r="C23" s="173"/>
      <c r="D23" s="246"/>
      <c r="E23" s="35"/>
      <c r="F23" s="35"/>
      <c r="G23" s="35"/>
      <c r="H23" s="57"/>
      <c r="I23" s="32"/>
      <c r="J23" s="33"/>
      <c r="K23" s="33"/>
      <c r="L23" s="65"/>
      <c r="M23" s="356"/>
      <c r="N23" s="357"/>
      <c r="O23" s="358"/>
      <c r="P23" s="359"/>
      <c r="Q23" s="262"/>
      <c r="S23" s="161">
        <f t="shared" si="0"/>
        <v>0</v>
      </c>
      <c r="T23" s="161">
        <f t="shared" si="1"/>
        <v>0</v>
      </c>
      <c r="U23" s="161">
        <f t="shared" si="2"/>
        <v>0</v>
      </c>
      <c r="V23" s="161">
        <f t="shared" si="3"/>
        <v>0</v>
      </c>
      <c r="W23" s="161">
        <f t="shared" si="18"/>
        <v>0</v>
      </c>
      <c r="Y23" s="161">
        <f t="shared" si="4"/>
        <v>0</v>
      </c>
      <c r="Z23" s="161">
        <f t="shared" si="5"/>
        <v>0</v>
      </c>
      <c r="AA23" s="161">
        <f t="shared" si="6"/>
        <v>0</v>
      </c>
      <c r="AB23" s="161">
        <f t="shared" si="7"/>
        <v>0</v>
      </c>
      <c r="AD23" s="161">
        <f t="shared" si="8"/>
        <v>1</v>
      </c>
      <c r="AE23" s="161">
        <f t="shared" si="9"/>
        <v>0</v>
      </c>
      <c r="AF23" s="161">
        <f t="shared" si="10"/>
        <v>0</v>
      </c>
      <c r="AG23" s="161">
        <f t="shared" si="11"/>
        <v>0</v>
      </c>
      <c r="AH23" s="161">
        <f t="shared" si="12"/>
        <v>0</v>
      </c>
      <c r="AI23" s="161">
        <f t="shared" si="13"/>
        <v>0</v>
      </c>
      <c r="AP23" s="161">
        <f t="shared" si="14"/>
        <v>0</v>
      </c>
      <c r="AQ23" s="161">
        <f t="shared" si="15"/>
        <v>0</v>
      </c>
      <c r="AR23" s="161">
        <f t="shared" si="16"/>
        <v>0</v>
      </c>
      <c r="AS23" s="161">
        <f t="shared" si="17"/>
        <v>0</v>
      </c>
      <c r="AU23" s="302">
        <f t="shared" si="19"/>
        <v>0</v>
      </c>
      <c r="AV23" s="302">
        <f t="shared" si="20"/>
        <v>0</v>
      </c>
      <c r="AW23" s="302">
        <f t="shared" si="21"/>
        <v>0</v>
      </c>
      <c r="AX23" s="318" t="s">
        <v>213</v>
      </c>
      <c r="AY23" s="318">
        <v>310</v>
      </c>
      <c r="AZ23" s="318"/>
      <c r="BA23" s="318"/>
      <c r="BB23" s="318"/>
      <c r="BC23" s="318"/>
      <c r="BD23" s="318"/>
    </row>
    <row r="24" spans="1:56" x14ac:dyDescent="0.2">
      <c r="B24" s="34">
        <v>11</v>
      </c>
      <c r="C24" s="173"/>
      <c r="D24" s="246"/>
      <c r="E24" s="35"/>
      <c r="F24" s="35"/>
      <c r="G24" s="35"/>
      <c r="H24" s="57"/>
      <c r="I24" s="32"/>
      <c r="J24" s="33"/>
      <c r="K24" s="33"/>
      <c r="L24" s="65"/>
      <c r="M24" s="356" t="str">
        <f t="shared" ref="M24:M26" si="23">IF(I24&lt;&gt;"",I24*14,"")</f>
        <v/>
      </c>
      <c r="N24" s="357" t="str">
        <f t="shared" ref="N24:N26" si="24">IF(AE24&lt;&gt;0,AE24*14,"")</f>
        <v/>
      </c>
      <c r="O24" s="358">
        <f t="shared" ref="O24:O26" si="25">SUM(M24:N24)</f>
        <v>0</v>
      </c>
      <c r="P24" s="359">
        <f t="shared" ref="P24:P25" si="26">G24*25-O24</f>
        <v>0</v>
      </c>
      <c r="Q24" s="262"/>
      <c r="S24" s="161">
        <f t="shared" si="0"/>
        <v>0</v>
      </c>
      <c r="T24" s="161">
        <f t="shared" si="1"/>
        <v>0</v>
      </c>
      <c r="U24" s="161">
        <f t="shared" si="2"/>
        <v>0</v>
      </c>
      <c r="V24" s="161">
        <f t="shared" si="3"/>
        <v>0</v>
      </c>
      <c r="W24" s="161">
        <f t="shared" si="18"/>
        <v>0</v>
      </c>
      <c r="Y24" s="161" t="str">
        <f t="shared" si="4"/>
        <v/>
      </c>
      <c r="Z24" s="161" t="str">
        <f t="shared" si="5"/>
        <v/>
      </c>
      <c r="AA24" s="161">
        <f t="shared" si="6"/>
        <v>0</v>
      </c>
      <c r="AB24" s="161">
        <f t="shared" si="7"/>
        <v>0</v>
      </c>
      <c r="AD24" s="161">
        <f t="shared" si="8"/>
        <v>1</v>
      </c>
      <c r="AE24" s="161">
        <f t="shared" si="9"/>
        <v>0</v>
      </c>
      <c r="AF24" s="161">
        <f t="shared" si="10"/>
        <v>0</v>
      </c>
      <c r="AG24" s="161">
        <f t="shared" si="11"/>
        <v>0</v>
      </c>
      <c r="AH24" s="161">
        <f t="shared" si="12"/>
        <v>0</v>
      </c>
      <c r="AI24" s="161">
        <f t="shared" si="13"/>
        <v>0</v>
      </c>
      <c r="AP24" s="161">
        <f t="shared" si="14"/>
        <v>0</v>
      </c>
      <c r="AQ24" s="161">
        <f t="shared" si="15"/>
        <v>0</v>
      </c>
      <c r="AR24" s="161">
        <f t="shared" si="16"/>
        <v>0</v>
      </c>
      <c r="AS24" s="161">
        <f t="shared" si="17"/>
        <v>0</v>
      </c>
      <c r="AU24" s="302">
        <f t="shared" si="19"/>
        <v>0</v>
      </c>
      <c r="AV24" s="302">
        <f t="shared" si="20"/>
        <v>0</v>
      </c>
      <c r="AW24" s="302">
        <f t="shared" si="21"/>
        <v>0</v>
      </c>
      <c r="AX24" s="318" t="s">
        <v>213</v>
      </c>
      <c r="AY24" s="318">
        <v>311</v>
      </c>
      <c r="AZ24" s="318"/>
      <c r="BA24" s="318"/>
      <c r="BB24" s="318"/>
      <c r="BC24" s="318"/>
      <c r="BD24" s="318"/>
    </row>
    <row r="25" spans="1:56" x14ac:dyDescent="0.2">
      <c r="B25" s="34">
        <v>12</v>
      </c>
      <c r="C25" s="35"/>
      <c r="D25" s="36"/>
      <c r="E25" s="35"/>
      <c r="F25" s="35"/>
      <c r="G25" s="35"/>
      <c r="H25" s="57"/>
      <c r="I25" s="32"/>
      <c r="J25" s="33"/>
      <c r="K25" s="33"/>
      <c r="L25" s="65"/>
      <c r="M25" s="356" t="str">
        <f t="shared" si="23"/>
        <v/>
      </c>
      <c r="N25" s="357" t="str">
        <f t="shared" si="24"/>
        <v/>
      </c>
      <c r="O25" s="358">
        <f t="shared" si="25"/>
        <v>0</v>
      </c>
      <c r="P25" s="359">
        <f t="shared" si="26"/>
        <v>0</v>
      </c>
      <c r="Q25" s="262"/>
      <c r="S25" s="161">
        <f t="shared" si="0"/>
        <v>0</v>
      </c>
      <c r="T25" s="161">
        <f t="shared" si="1"/>
        <v>0</v>
      </c>
      <c r="U25" s="161">
        <f t="shared" si="2"/>
        <v>0</v>
      </c>
      <c r="V25" s="161">
        <f t="shared" si="3"/>
        <v>0</v>
      </c>
      <c r="W25" s="161">
        <f t="shared" si="18"/>
        <v>0</v>
      </c>
      <c r="Y25" s="161" t="str">
        <f t="shared" si="4"/>
        <v/>
      </c>
      <c r="Z25" s="161" t="str">
        <f t="shared" si="5"/>
        <v/>
      </c>
      <c r="AA25" s="161">
        <f t="shared" si="6"/>
        <v>0</v>
      </c>
      <c r="AB25" s="161">
        <f t="shared" si="7"/>
        <v>0</v>
      </c>
      <c r="AD25" s="161">
        <f t="shared" si="8"/>
        <v>1</v>
      </c>
      <c r="AE25" s="161">
        <f t="shared" si="9"/>
        <v>0</v>
      </c>
      <c r="AF25" s="161">
        <f t="shared" si="10"/>
        <v>0</v>
      </c>
      <c r="AG25" s="161">
        <f t="shared" si="11"/>
        <v>0</v>
      </c>
      <c r="AH25" s="161">
        <f t="shared" si="12"/>
        <v>0</v>
      </c>
      <c r="AI25" s="161">
        <f t="shared" si="13"/>
        <v>0</v>
      </c>
      <c r="AP25" s="161">
        <f t="shared" si="14"/>
        <v>0</v>
      </c>
      <c r="AQ25" s="161">
        <f t="shared" si="15"/>
        <v>0</v>
      </c>
      <c r="AR25" s="161">
        <f t="shared" si="16"/>
        <v>0</v>
      </c>
      <c r="AS25" s="161">
        <f t="shared" si="17"/>
        <v>0</v>
      </c>
      <c r="AU25" s="302">
        <f t="shared" si="19"/>
        <v>0</v>
      </c>
      <c r="AV25" s="302">
        <f t="shared" si="20"/>
        <v>0</v>
      </c>
      <c r="AW25" s="302">
        <f t="shared" si="21"/>
        <v>0</v>
      </c>
      <c r="AX25" s="318" t="s">
        <v>213</v>
      </c>
      <c r="AY25" s="318">
        <v>312</v>
      </c>
      <c r="AZ25" s="318"/>
      <c r="BA25" s="318"/>
      <c r="BB25" s="318"/>
      <c r="BC25" s="318"/>
      <c r="BD25" s="318"/>
    </row>
    <row r="26" spans="1:56" ht="12" thickBot="1" x14ac:dyDescent="0.25">
      <c r="B26" s="32">
        <v>13</v>
      </c>
      <c r="C26" s="35"/>
      <c r="D26" s="38"/>
      <c r="E26" s="37"/>
      <c r="F26" s="35"/>
      <c r="G26" s="37"/>
      <c r="H26" s="58"/>
      <c r="I26" s="32"/>
      <c r="J26" s="33"/>
      <c r="K26" s="33"/>
      <c r="L26" s="65"/>
      <c r="M26" s="360" t="str">
        <f t="shared" si="23"/>
        <v/>
      </c>
      <c r="N26" s="364" t="str">
        <f t="shared" si="24"/>
        <v/>
      </c>
      <c r="O26" s="362">
        <f t="shared" si="25"/>
        <v>0</v>
      </c>
      <c r="P26" s="363">
        <f>O26</f>
        <v>0</v>
      </c>
      <c r="Q26" s="262"/>
      <c r="S26" s="161">
        <f t="shared" si="0"/>
        <v>0</v>
      </c>
      <c r="T26" s="161">
        <f t="shared" si="1"/>
        <v>0</v>
      </c>
      <c r="U26" s="161">
        <f t="shared" si="2"/>
        <v>0</v>
      </c>
      <c r="V26" s="161">
        <f t="shared" si="3"/>
        <v>0</v>
      </c>
      <c r="W26" s="161">
        <f t="shared" si="18"/>
        <v>0</v>
      </c>
      <c r="Y26" s="161" t="str">
        <f t="shared" si="4"/>
        <v/>
      </c>
      <c r="Z26" s="161" t="str">
        <f t="shared" si="5"/>
        <v/>
      </c>
      <c r="AA26" s="161">
        <f t="shared" si="6"/>
        <v>0</v>
      </c>
      <c r="AB26" s="161">
        <f t="shared" si="7"/>
        <v>0</v>
      </c>
      <c r="AD26" s="161">
        <f t="shared" si="8"/>
        <v>1</v>
      </c>
      <c r="AE26" s="161">
        <f t="shared" si="9"/>
        <v>0</v>
      </c>
      <c r="AF26" s="161">
        <f t="shared" si="10"/>
        <v>0</v>
      </c>
      <c r="AG26" s="161">
        <f t="shared" si="11"/>
        <v>0</v>
      </c>
      <c r="AH26" s="161">
        <f t="shared" si="12"/>
        <v>0</v>
      </c>
      <c r="AI26" s="161">
        <f t="shared" si="13"/>
        <v>0</v>
      </c>
      <c r="AP26" s="161">
        <f t="shared" si="14"/>
        <v>0</v>
      </c>
      <c r="AQ26" s="161">
        <f t="shared" si="15"/>
        <v>0</v>
      </c>
      <c r="AR26" s="161">
        <f t="shared" si="16"/>
        <v>0</v>
      </c>
      <c r="AS26" s="161">
        <f t="shared" si="17"/>
        <v>0</v>
      </c>
      <c r="AU26" s="302">
        <f t="shared" si="19"/>
        <v>0</v>
      </c>
      <c r="AV26" s="302">
        <f t="shared" si="20"/>
        <v>0</v>
      </c>
      <c r="AW26" s="302">
        <f t="shared" si="21"/>
        <v>0</v>
      </c>
      <c r="AX26" s="318" t="s">
        <v>213</v>
      </c>
      <c r="AY26" s="318">
        <v>313</v>
      </c>
      <c r="AZ26" s="318"/>
      <c r="BA26" s="318"/>
      <c r="BB26" s="318"/>
      <c r="BC26" s="318"/>
      <c r="BD26" s="318"/>
    </row>
    <row r="27" spans="1:56" ht="15" customHeight="1" thickBot="1" x14ac:dyDescent="0.25">
      <c r="B27" s="460" t="s">
        <v>92</v>
      </c>
      <c r="C27" s="461"/>
      <c r="D27" s="461"/>
      <c r="E27" s="461"/>
      <c r="F27" s="462"/>
      <c r="G27" s="473">
        <f>SUM(S14:S26)</f>
        <v>0</v>
      </c>
      <c r="H27" s="105"/>
      <c r="I27" s="22">
        <f>SUM(T14:T26)</f>
        <v>0</v>
      </c>
      <c r="J27" s="22">
        <f>SUM(U14:U26)</f>
        <v>0</v>
      </c>
      <c r="K27" s="22">
        <f>SUM(V14:V26)</f>
        <v>0</v>
      </c>
      <c r="L27" s="66">
        <f>SUM(W14:W26)</f>
        <v>0</v>
      </c>
      <c r="M27" s="63">
        <f>Y27</f>
        <v>0</v>
      </c>
      <c r="N27" s="24">
        <f>Z27</f>
        <v>0</v>
      </c>
      <c r="O27" s="24">
        <f>AA27</f>
        <v>0</v>
      </c>
      <c r="P27" s="24">
        <f>AB27</f>
        <v>0</v>
      </c>
      <c r="Q27" s="448"/>
      <c r="S27" s="169">
        <f>SUM(S14:S26)</f>
        <v>0</v>
      </c>
      <c r="T27" s="169">
        <f>SUM(T14:T26)</f>
        <v>0</v>
      </c>
      <c r="U27" s="169">
        <f>SUM(U14:U26)</f>
        <v>0</v>
      </c>
      <c r="V27" s="169">
        <f>SUM(V14:V26)</f>
        <v>0</v>
      </c>
      <c r="W27" s="169">
        <f>SUM(W14:W26)</f>
        <v>0</v>
      </c>
      <c r="X27" s="169"/>
      <c r="Y27" s="169">
        <f>SUM(Y14:Y26)</f>
        <v>0</v>
      </c>
      <c r="Z27" s="169">
        <f>SUM(Z14:Z26)</f>
        <v>0</v>
      </c>
      <c r="AA27" s="169">
        <f>SUM(AA14:AA26)</f>
        <v>0</v>
      </c>
      <c r="AB27" s="169">
        <f>SUM(AB14:AB26)</f>
        <v>0</v>
      </c>
      <c r="AC27" s="169"/>
      <c r="AD27" s="169">
        <f t="shared" ref="AD27:AI27" si="27">SUM(AD14:AD26)</f>
        <v>13</v>
      </c>
      <c r="AE27" s="169">
        <f t="shared" si="27"/>
        <v>0</v>
      </c>
      <c r="AF27" s="169">
        <f t="shared" si="27"/>
        <v>0</v>
      </c>
      <c r="AG27" s="169">
        <f t="shared" si="27"/>
        <v>0</v>
      </c>
      <c r="AH27" s="169">
        <f t="shared" si="27"/>
        <v>0</v>
      </c>
      <c r="AI27" s="169">
        <f t="shared" si="27"/>
        <v>0</v>
      </c>
      <c r="AJ27" s="169"/>
      <c r="AK27" s="169"/>
      <c r="AL27" s="169"/>
      <c r="AM27" s="169"/>
      <c r="AN27" s="169"/>
      <c r="AO27" s="169"/>
      <c r="AP27" s="169">
        <f>SUM(AP14:AP26)</f>
        <v>0</v>
      </c>
      <c r="AQ27" s="169">
        <f>SUM(AQ14:AQ26)</f>
        <v>0</v>
      </c>
      <c r="AR27" s="169">
        <f>SUM(AR14:AR26)</f>
        <v>0</v>
      </c>
      <c r="AS27" s="169">
        <f>SUM(AS14:AS26)</f>
        <v>0</v>
      </c>
      <c r="AU27" s="297">
        <f>SUM(AU14:AU26)</f>
        <v>0</v>
      </c>
      <c r="AV27" s="297">
        <f t="shared" ref="AV27:AW27" si="28">SUM(AV14:AV26)</f>
        <v>0</v>
      </c>
      <c r="AW27" s="297">
        <f t="shared" si="28"/>
        <v>0</v>
      </c>
      <c r="AX27" s="318"/>
      <c r="AY27" s="318"/>
      <c r="AZ27" s="318"/>
      <c r="BA27" s="318"/>
      <c r="BB27" s="318"/>
      <c r="BC27" s="318"/>
      <c r="BD27" s="318"/>
    </row>
    <row r="28" spans="1:56" ht="15" customHeight="1" thickBot="1" x14ac:dyDescent="0.25">
      <c r="B28" s="463"/>
      <c r="C28" s="464"/>
      <c r="D28" s="464"/>
      <c r="E28" s="464"/>
      <c r="F28" s="465"/>
      <c r="G28" s="474"/>
      <c r="H28" s="106"/>
      <c r="I28" s="467">
        <f>SUM(I27:L27)</f>
        <v>0</v>
      </c>
      <c r="J28" s="468"/>
      <c r="K28" s="468"/>
      <c r="L28" s="469"/>
      <c r="M28" s="26"/>
      <c r="N28" s="26"/>
      <c r="O28" s="467">
        <f>SUM(O27:P27)</f>
        <v>0</v>
      </c>
      <c r="P28" s="468"/>
      <c r="Q28" s="449"/>
      <c r="U28" s="169">
        <f>I28</f>
        <v>0</v>
      </c>
      <c r="AD28" s="161">
        <f t="shared" ref="AD28:AD42" si="29">IF(F28="DL",0,1)</f>
        <v>1</v>
      </c>
      <c r="AX28" s="318"/>
      <c r="AY28" s="318"/>
      <c r="AZ28" s="318"/>
      <c r="BA28" s="318"/>
      <c r="BB28" s="318"/>
      <c r="BC28" s="318"/>
      <c r="BD28" s="318"/>
    </row>
    <row r="29" spans="1:56" ht="15" customHeight="1" thickBot="1" x14ac:dyDescent="0.25">
      <c r="B29" s="458" t="s">
        <v>230</v>
      </c>
      <c r="C29" s="459"/>
      <c r="D29" s="459"/>
      <c r="E29" s="459"/>
      <c r="F29" s="459"/>
      <c r="G29" s="459"/>
      <c r="H29" s="459"/>
      <c r="I29" s="459"/>
      <c r="J29" s="459"/>
      <c r="K29" s="459"/>
      <c r="L29" s="459"/>
      <c r="M29" s="459"/>
      <c r="N29" s="459"/>
      <c r="O29" s="459"/>
      <c r="P29" s="459"/>
      <c r="Q29" s="450"/>
      <c r="AD29" s="161">
        <f t="shared" si="29"/>
        <v>1</v>
      </c>
      <c r="AX29" s="318"/>
      <c r="AY29" s="318"/>
      <c r="AZ29" s="318"/>
      <c r="BA29" s="318"/>
      <c r="BB29" s="318"/>
      <c r="BC29" s="318"/>
      <c r="BD29" s="318"/>
    </row>
    <row r="30" spans="1:56" ht="15" customHeight="1" x14ac:dyDescent="0.2">
      <c r="B30" s="329">
        <v>1</v>
      </c>
      <c r="C30" s="330"/>
      <c r="D30" s="331"/>
      <c r="E30" s="330"/>
      <c r="F30" s="330"/>
      <c r="G30" s="330"/>
      <c r="H30" s="333"/>
      <c r="I30" s="329"/>
      <c r="J30" s="330"/>
      <c r="K30" s="330"/>
      <c r="L30" s="334"/>
      <c r="M30" s="335"/>
      <c r="N30" s="336"/>
      <c r="O30" s="332"/>
      <c r="P30" s="337"/>
      <c r="Q30" s="262"/>
      <c r="S30" s="161">
        <f t="shared" ref="S30:S42" si="30">IF(F30="DL",0,G30)</f>
        <v>0</v>
      </c>
      <c r="T30" s="161">
        <f t="shared" ref="T30:T42" si="31">IF(F30="DL",0,I30)</f>
        <v>0</v>
      </c>
      <c r="U30" s="161">
        <f t="shared" ref="U30:U42" si="32">IF(F30="DL",0,J30)</f>
        <v>0</v>
      </c>
      <c r="V30" s="161">
        <f t="shared" ref="V30:V42" si="33">IF(F30="DL",0,K30)</f>
        <v>0</v>
      </c>
      <c r="W30" s="161">
        <f t="shared" ref="W30:W42" si="34">IF(F30="DL",0,L30)</f>
        <v>0</v>
      </c>
      <c r="Y30" s="161">
        <f t="shared" ref="Y30:Y42" si="35">IF($F30="DL",0,M30)</f>
        <v>0</v>
      </c>
      <c r="Z30" s="161">
        <f t="shared" ref="Z30:Z42" si="36">IF($F30="DL",0,N30)</f>
        <v>0</v>
      </c>
      <c r="AA30" s="161">
        <f t="shared" ref="AA30:AA42" si="37">IF($F30="DL",0,O30)</f>
        <v>0</v>
      </c>
      <c r="AB30" s="161">
        <f t="shared" ref="AB30:AB42" si="38">IF($F30="DL",0,P30)</f>
        <v>0</v>
      </c>
      <c r="AD30" s="161">
        <f t="shared" si="29"/>
        <v>1</v>
      </c>
      <c r="AE30" s="161">
        <f t="shared" ref="AE30:AE42" si="39">J30+K30+L30</f>
        <v>0</v>
      </c>
      <c r="AF30" s="161">
        <f t="shared" ref="AF30:AF42" si="40">$AD30*IF($C30="F",$O30,0)</f>
        <v>0</v>
      </c>
      <c r="AG30" s="161">
        <f t="shared" ref="AG30:AG42" si="41">$AD30*IF($C30="C",$O30,0)</f>
        <v>0</v>
      </c>
      <c r="AH30" s="161">
        <f t="shared" ref="AH30:AH42" si="42">$AD30*IF($C30="D",$O30,0)</f>
        <v>0</v>
      </c>
      <c r="AI30" s="161">
        <f t="shared" ref="AI30:AI42" si="43">$AD30*IF($C30="S",$O30,0)</f>
        <v>0</v>
      </c>
      <c r="AP30" s="161">
        <f t="shared" ref="AP30:AP42" si="44">AD30*IF(Q30&lt;&gt;"",O30,0)</f>
        <v>0</v>
      </c>
      <c r="AQ30" s="161">
        <f t="shared" ref="AQ30:AQ42" si="45">IF(F30="DI",O30,0)</f>
        <v>0</v>
      </c>
      <c r="AR30" s="161">
        <f t="shared" ref="AR30:AR42" si="46">IF(F30="DO",O30,0)</f>
        <v>0</v>
      </c>
      <c r="AS30" s="161">
        <f t="shared" ref="AS30:AS42" si="47">IF(F30="DL",O30,0)</f>
        <v>0</v>
      </c>
      <c r="AU30" s="302">
        <f>IF(F30="DI",G30,0)</f>
        <v>0</v>
      </c>
      <c r="AV30" s="302">
        <f>IF(F30="DO",G30,0)</f>
        <v>0</v>
      </c>
      <c r="AW30" s="302">
        <f>IF(F30="DL",G30,0)</f>
        <v>0</v>
      </c>
      <c r="AX30" s="318" t="s">
        <v>213</v>
      </c>
      <c r="AY30" s="318">
        <v>401</v>
      </c>
      <c r="AZ30" s="318"/>
      <c r="BA30" s="318"/>
      <c r="BB30" s="318"/>
      <c r="BC30" s="318"/>
      <c r="BD30" s="318"/>
    </row>
    <row r="31" spans="1:56" ht="15" customHeight="1" x14ac:dyDescent="0.2">
      <c r="B31" s="338">
        <v>2</v>
      </c>
      <c r="C31" s="339"/>
      <c r="D31" s="340"/>
      <c r="E31" s="339"/>
      <c r="F31" s="339"/>
      <c r="G31" s="339"/>
      <c r="H31" s="341"/>
      <c r="I31" s="329"/>
      <c r="J31" s="330"/>
      <c r="K31" s="330"/>
      <c r="L31" s="334"/>
      <c r="M31" s="342"/>
      <c r="N31" s="343"/>
      <c r="O31" s="344"/>
      <c r="P31" s="337"/>
      <c r="Q31" s="262"/>
      <c r="S31" s="161">
        <f t="shared" si="30"/>
        <v>0</v>
      </c>
      <c r="T31" s="161">
        <f t="shared" si="31"/>
        <v>0</v>
      </c>
      <c r="U31" s="161">
        <f t="shared" si="32"/>
        <v>0</v>
      </c>
      <c r="V31" s="161">
        <f t="shared" si="33"/>
        <v>0</v>
      </c>
      <c r="W31" s="161">
        <f t="shared" si="34"/>
        <v>0</v>
      </c>
      <c r="Y31" s="161">
        <f t="shared" si="35"/>
        <v>0</v>
      </c>
      <c r="Z31" s="161">
        <f t="shared" si="36"/>
        <v>0</v>
      </c>
      <c r="AA31" s="161">
        <f t="shared" si="37"/>
        <v>0</v>
      </c>
      <c r="AB31" s="161">
        <f t="shared" si="38"/>
        <v>0</v>
      </c>
      <c r="AD31" s="161">
        <f t="shared" si="29"/>
        <v>1</v>
      </c>
      <c r="AE31" s="161">
        <f t="shared" si="39"/>
        <v>0</v>
      </c>
      <c r="AF31" s="161">
        <f t="shared" si="40"/>
        <v>0</v>
      </c>
      <c r="AG31" s="161">
        <f t="shared" si="41"/>
        <v>0</v>
      </c>
      <c r="AH31" s="161">
        <f t="shared" si="42"/>
        <v>0</v>
      </c>
      <c r="AI31" s="161">
        <f t="shared" si="43"/>
        <v>0</v>
      </c>
      <c r="AP31" s="161">
        <f t="shared" si="44"/>
        <v>0</v>
      </c>
      <c r="AQ31" s="161">
        <f t="shared" si="45"/>
        <v>0</v>
      </c>
      <c r="AR31" s="161">
        <f t="shared" si="46"/>
        <v>0</v>
      </c>
      <c r="AS31" s="161">
        <f t="shared" si="47"/>
        <v>0</v>
      </c>
      <c r="AU31" s="302">
        <f t="shared" ref="AU31:AU42" si="48">IF(F31="DI",G31,0)</f>
        <v>0</v>
      </c>
      <c r="AV31" s="302">
        <f t="shared" ref="AV31:AV42" si="49">IF(F31="DO",G31,0)</f>
        <v>0</v>
      </c>
      <c r="AW31" s="302">
        <f t="shared" ref="AW31:AW42" si="50">IF(F31="DL",G31,0)</f>
        <v>0</v>
      </c>
      <c r="AX31" s="318" t="s">
        <v>213</v>
      </c>
      <c r="AY31" s="318">
        <v>402</v>
      </c>
      <c r="AZ31" s="318"/>
      <c r="BA31" s="318"/>
      <c r="BB31" s="318"/>
      <c r="BC31" s="318"/>
      <c r="BD31" s="318"/>
    </row>
    <row r="32" spans="1:56" ht="15" customHeight="1" x14ac:dyDescent="0.2">
      <c r="B32" s="338">
        <v>3</v>
      </c>
      <c r="C32" s="339"/>
      <c r="D32" s="340"/>
      <c r="E32" s="339"/>
      <c r="F32" s="339"/>
      <c r="G32" s="339"/>
      <c r="H32" s="341"/>
      <c r="I32" s="329"/>
      <c r="J32" s="330"/>
      <c r="K32" s="330"/>
      <c r="L32" s="334"/>
      <c r="M32" s="342"/>
      <c r="N32" s="343"/>
      <c r="O32" s="344"/>
      <c r="P32" s="337"/>
      <c r="Q32" s="262"/>
      <c r="S32" s="161">
        <f t="shared" si="30"/>
        <v>0</v>
      </c>
      <c r="T32" s="161">
        <f t="shared" si="31"/>
        <v>0</v>
      </c>
      <c r="U32" s="161">
        <f t="shared" si="32"/>
        <v>0</v>
      </c>
      <c r="V32" s="161">
        <f t="shared" si="33"/>
        <v>0</v>
      </c>
      <c r="W32" s="161">
        <f t="shared" si="34"/>
        <v>0</v>
      </c>
      <c r="Y32" s="161">
        <f t="shared" si="35"/>
        <v>0</v>
      </c>
      <c r="Z32" s="161">
        <f t="shared" si="36"/>
        <v>0</v>
      </c>
      <c r="AA32" s="161">
        <f t="shared" si="37"/>
        <v>0</v>
      </c>
      <c r="AB32" s="161">
        <f t="shared" si="38"/>
        <v>0</v>
      </c>
      <c r="AD32" s="161">
        <f t="shared" si="29"/>
        <v>1</v>
      </c>
      <c r="AE32" s="161">
        <f t="shared" si="39"/>
        <v>0</v>
      </c>
      <c r="AF32" s="161">
        <f t="shared" si="40"/>
        <v>0</v>
      </c>
      <c r="AG32" s="161">
        <f t="shared" si="41"/>
        <v>0</v>
      </c>
      <c r="AH32" s="161">
        <f t="shared" si="42"/>
        <v>0</v>
      </c>
      <c r="AI32" s="161">
        <f t="shared" si="43"/>
        <v>0</v>
      </c>
      <c r="AP32" s="161">
        <f t="shared" si="44"/>
        <v>0</v>
      </c>
      <c r="AQ32" s="161">
        <f t="shared" si="45"/>
        <v>0</v>
      </c>
      <c r="AR32" s="161">
        <f t="shared" si="46"/>
        <v>0</v>
      </c>
      <c r="AS32" s="161">
        <f t="shared" si="47"/>
        <v>0</v>
      </c>
      <c r="AU32" s="302">
        <f t="shared" si="48"/>
        <v>0</v>
      </c>
      <c r="AV32" s="302">
        <f t="shared" si="49"/>
        <v>0</v>
      </c>
      <c r="AW32" s="302">
        <f t="shared" si="50"/>
        <v>0</v>
      </c>
      <c r="AX32" s="318" t="s">
        <v>213</v>
      </c>
      <c r="AY32" s="318">
        <v>403</v>
      </c>
      <c r="AZ32" s="318"/>
      <c r="BA32" s="318"/>
      <c r="BB32" s="318"/>
      <c r="BC32" s="318"/>
      <c r="BD32" s="318"/>
    </row>
    <row r="33" spans="1:56" ht="15" customHeight="1" x14ac:dyDescent="0.2">
      <c r="B33" s="329">
        <v>4</v>
      </c>
      <c r="C33" s="339"/>
      <c r="D33" s="340"/>
      <c r="E33" s="339"/>
      <c r="F33" s="330"/>
      <c r="G33" s="339"/>
      <c r="H33" s="341"/>
      <c r="I33" s="329"/>
      <c r="J33" s="330"/>
      <c r="K33" s="330"/>
      <c r="L33" s="334"/>
      <c r="M33" s="342"/>
      <c r="N33" s="343"/>
      <c r="O33" s="344"/>
      <c r="P33" s="337"/>
      <c r="Q33" s="262"/>
      <c r="S33" s="161">
        <f>IF(F33="DL",0,G33)</f>
        <v>0</v>
      </c>
      <c r="T33" s="161">
        <f>IF(F33="DL",0,I33)</f>
        <v>0</v>
      </c>
      <c r="U33" s="161">
        <f>IF(F33="DL",0,J33)</f>
        <v>0</v>
      </c>
      <c r="V33" s="161">
        <f>IF(F33="DL",0,K33)</f>
        <v>0</v>
      </c>
      <c r="W33" s="161">
        <f>IF(F33="DL",0,L33)</f>
        <v>0</v>
      </c>
      <c r="Y33" s="161">
        <f t="shared" ref="Y33:AB34" si="51">IF($F33="DL",0,M33)</f>
        <v>0</v>
      </c>
      <c r="Z33" s="161">
        <f t="shared" si="51"/>
        <v>0</v>
      </c>
      <c r="AA33" s="161">
        <f t="shared" si="51"/>
        <v>0</v>
      </c>
      <c r="AB33" s="161">
        <f t="shared" si="51"/>
        <v>0</v>
      </c>
      <c r="AD33" s="161">
        <f>IF(F33="DL",0,1)</f>
        <v>1</v>
      </c>
      <c r="AE33" s="161">
        <f>J33+K33+L33</f>
        <v>0</v>
      </c>
      <c r="AF33" s="161">
        <f t="shared" si="40"/>
        <v>0</v>
      </c>
      <c r="AG33" s="161">
        <f t="shared" si="41"/>
        <v>0</v>
      </c>
      <c r="AH33" s="161">
        <f t="shared" si="42"/>
        <v>0</v>
      </c>
      <c r="AI33" s="161">
        <f t="shared" si="43"/>
        <v>0</v>
      </c>
      <c r="AP33" s="161">
        <f>AD33*IF(Q33&lt;&gt;"",O33,0)</f>
        <v>0</v>
      </c>
      <c r="AQ33" s="161">
        <f>IF(F33="DI",O33,0)</f>
        <v>0</v>
      </c>
      <c r="AR33" s="161">
        <f>IF(F33="DO",O33,0)</f>
        <v>0</v>
      </c>
      <c r="AS33" s="161">
        <f>IF(F33="DL",O33,0)</f>
        <v>0</v>
      </c>
      <c r="AU33" s="302">
        <f t="shared" si="48"/>
        <v>0</v>
      </c>
      <c r="AV33" s="302">
        <f t="shared" si="49"/>
        <v>0</v>
      </c>
      <c r="AW33" s="302">
        <f t="shared" si="50"/>
        <v>0</v>
      </c>
      <c r="AX33" s="318" t="s">
        <v>213</v>
      </c>
      <c r="AY33" s="318">
        <v>404</v>
      </c>
      <c r="AZ33" s="318"/>
      <c r="BA33" s="318"/>
      <c r="BB33" s="318"/>
      <c r="BC33" s="318"/>
      <c r="BD33" s="318"/>
    </row>
    <row r="34" spans="1:56" ht="15" customHeight="1" x14ac:dyDescent="0.2">
      <c r="B34" s="338">
        <v>5</v>
      </c>
      <c r="C34" s="339"/>
      <c r="D34" s="340"/>
      <c r="E34" s="339"/>
      <c r="F34" s="330"/>
      <c r="G34" s="339"/>
      <c r="H34" s="341"/>
      <c r="I34" s="329"/>
      <c r="J34" s="330"/>
      <c r="K34" s="330"/>
      <c r="L34" s="334"/>
      <c r="M34" s="342"/>
      <c r="N34" s="343"/>
      <c r="O34" s="344"/>
      <c r="P34" s="337"/>
      <c r="Q34" s="262"/>
      <c r="S34" s="161">
        <f>IF(F34="DL",0,G34)</f>
        <v>0</v>
      </c>
      <c r="T34" s="161">
        <f>IF(F34="DL",0,I34)</f>
        <v>0</v>
      </c>
      <c r="U34" s="161">
        <f>IF(F34="DL",0,J34)</f>
        <v>0</v>
      </c>
      <c r="V34" s="161">
        <f>IF(F34="DL",0,K34)</f>
        <v>0</v>
      </c>
      <c r="W34" s="161">
        <f>IF(F34="DL",0,L34)</f>
        <v>0</v>
      </c>
      <c r="Y34" s="161">
        <f t="shared" si="51"/>
        <v>0</v>
      </c>
      <c r="Z34" s="161">
        <f t="shared" si="51"/>
        <v>0</v>
      </c>
      <c r="AA34" s="161">
        <f t="shared" si="51"/>
        <v>0</v>
      </c>
      <c r="AB34" s="161">
        <f t="shared" si="51"/>
        <v>0</v>
      </c>
      <c r="AD34" s="161">
        <f>IF(F34="DL",0,1)</f>
        <v>1</v>
      </c>
      <c r="AE34" s="161">
        <f>J34+K34+L34</f>
        <v>0</v>
      </c>
      <c r="AF34" s="161">
        <f t="shared" si="40"/>
        <v>0</v>
      </c>
      <c r="AG34" s="161">
        <f t="shared" si="41"/>
        <v>0</v>
      </c>
      <c r="AH34" s="161">
        <f t="shared" si="42"/>
        <v>0</v>
      </c>
      <c r="AI34" s="161">
        <f t="shared" si="43"/>
        <v>0</v>
      </c>
      <c r="AP34" s="161">
        <f>AD34*IF(Q34&lt;&gt;"",O34,0)</f>
        <v>0</v>
      </c>
      <c r="AQ34" s="161">
        <f>IF(F34="DI",O34,0)</f>
        <v>0</v>
      </c>
      <c r="AR34" s="161">
        <f>IF(F34="DO",O34,0)</f>
        <v>0</v>
      </c>
      <c r="AS34" s="161">
        <f>IF(F34="DL",O34,0)</f>
        <v>0</v>
      </c>
      <c r="AU34" s="302">
        <f t="shared" si="48"/>
        <v>0</v>
      </c>
      <c r="AV34" s="302">
        <f t="shared" si="49"/>
        <v>0</v>
      </c>
      <c r="AW34" s="302">
        <f t="shared" si="50"/>
        <v>0</v>
      </c>
      <c r="AX34" s="318" t="s">
        <v>213</v>
      </c>
      <c r="AY34" s="318">
        <v>405</v>
      </c>
      <c r="AZ34" s="318"/>
      <c r="BA34" s="318"/>
      <c r="BB34" s="318"/>
      <c r="BC34" s="318"/>
      <c r="BD34" s="318"/>
    </row>
    <row r="35" spans="1:56" ht="15" customHeight="1" x14ac:dyDescent="0.2">
      <c r="B35" s="338">
        <v>6</v>
      </c>
      <c r="C35" s="339"/>
      <c r="D35" s="340"/>
      <c r="E35" s="339"/>
      <c r="F35" s="330"/>
      <c r="G35" s="339"/>
      <c r="H35" s="341"/>
      <c r="I35" s="329"/>
      <c r="J35" s="330"/>
      <c r="K35" s="330"/>
      <c r="L35" s="334"/>
      <c r="M35" s="342"/>
      <c r="N35" s="343"/>
      <c r="O35" s="344"/>
      <c r="P35" s="337"/>
      <c r="Q35" s="262"/>
      <c r="S35" s="161">
        <f t="shared" si="30"/>
        <v>0</v>
      </c>
      <c r="T35" s="161">
        <f t="shared" si="31"/>
        <v>0</v>
      </c>
      <c r="U35" s="161">
        <f t="shared" si="32"/>
        <v>0</v>
      </c>
      <c r="V35" s="161">
        <f t="shared" si="33"/>
        <v>0</v>
      </c>
      <c r="W35" s="161">
        <f t="shared" si="34"/>
        <v>0</v>
      </c>
      <c r="Y35" s="161">
        <f t="shared" si="35"/>
        <v>0</v>
      </c>
      <c r="Z35" s="161">
        <f t="shared" si="36"/>
        <v>0</v>
      </c>
      <c r="AA35" s="161">
        <f t="shared" si="37"/>
        <v>0</v>
      </c>
      <c r="AB35" s="161">
        <f t="shared" si="38"/>
        <v>0</v>
      </c>
      <c r="AD35" s="161">
        <f t="shared" si="29"/>
        <v>1</v>
      </c>
      <c r="AE35" s="161">
        <f t="shared" si="39"/>
        <v>0</v>
      </c>
      <c r="AF35" s="161">
        <f t="shared" si="40"/>
        <v>0</v>
      </c>
      <c r="AG35" s="161">
        <f t="shared" si="41"/>
        <v>0</v>
      </c>
      <c r="AH35" s="161">
        <f t="shared" si="42"/>
        <v>0</v>
      </c>
      <c r="AI35" s="161">
        <f t="shared" si="43"/>
        <v>0</v>
      </c>
      <c r="AP35" s="161">
        <f t="shared" si="44"/>
        <v>0</v>
      </c>
      <c r="AQ35" s="161">
        <f t="shared" si="45"/>
        <v>0</v>
      </c>
      <c r="AR35" s="161">
        <f t="shared" si="46"/>
        <v>0</v>
      </c>
      <c r="AS35" s="161">
        <f t="shared" si="47"/>
        <v>0</v>
      </c>
      <c r="AU35" s="302">
        <f t="shared" si="48"/>
        <v>0</v>
      </c>
      <c r="AV35" s="302">
        <f t="shared" si="49"/>
        <v>0</v>
      </c>
      <c r="AW35" s="302">
        <f t="shared" si="50"/>
        <v>0</v>
      </c>
      <c r="AX35" s="318" t="s">
        <v>213</v>
      </c>
      <c r="AY35" s="318">
        <v>406</v>
      </c>
      <c r="AZ35" s="318"/>
      <c r="BA35" s="318"/>
      <c r="BB35" s="318"/>
      <c r="BC35" s="318"/>
      <c r="BD35" s="318"/>
    </row>
    <row r="36" spans="1:56" ht="15" customHeight="1" x14ac:dyDescent="0.2">
      <c r="B36" s="329">
        <v>7</v>
      </c>
      <c r="C36" s="339"/>
      <c r="D36" s="340"/>
      <c r="E36" s="339"/>
      <c r="F36" s="339"/>
      <c r="G36" s="339"/>
      <c r="H36" s="341"/>
      <c r="I36" s="329"/>
      <c r="J36" s="330"/>
      <c r="K36" s="330"/>
      <c r="L36" s="334"/>
      <c r="M36" s="342"/>
      <c r="N36" s="343"/>
      <c r="O36" s="344"/>
      <c r="P36" s="337"/>
      <c r="Q36" s="262"/>
      <c r="S36" s="161">
        <f t="shared" si="30"/>
        <v>0</v>
      </c>
      <c r="T36" s="161">
        <f t="shared" si="31"/>
        <v>0</v>
      </c>
      <c r="U36" s="161">
        <f t="shared" si="32"/>
        <v>0</v>
      </c>
      <c r="V36" s="161">
        <f t="shared" si="33"/>
        <v>0</v>
      </c>
      <c r="W36" s="161">
        <f t="shared" si="34"/>
        <v>0</v>
      </c>
      <c r="Y36" s="161">
        <f t="shared" si="35"/>
        <v>0</v>
      </c>
      <c r="Z36" s="161">
        <f t="shared" si="36"/>
        <v>0</v>
      </c>
      <c r="AA36" s="161">
        <f t="shared" si="37"/>
        <v>0</v>
      </c>
      <c r="AB36" s="161">
        <f t="shared" si="38"/>
        <v>0</v>
      </c>
      <c r="AD36" s="161">
        <f t="shared" si="29"/>
        <v>1</v>
      </c>
      <c r="AE36" s="161">
        <f t="shared" si="39"/>
        <v>0</v>
      </c>
      <c r="AF36" s="161">
        <f t="shared" si="40"/>
        <v>0</v>
      </c>
      <c r="AG36" s="161">
        <f t="shared" si="41"/>
        <v>0</v>
      </c>
      <c r="AH36" s="161">
        <f t="shared" si="42"/>
        <v>0</v>
      </c>
      <c r="AI36" s="161">
        <f t="shared" si="43"/>
        <v>0</v>
      </c>
      <c r="AP36" s="161">
        <f t="shared" si="44"/>
        <v>0</v>
      </c>
      <c r="AQ36" s="161">
        <f t="shared" si="45"/>
        <v>0</v>
      </c>
      <c r="AR36" s="161">
        <f t="shared" si="46"/>
        <v>0</v>
      </c>
      <c r="AS36" s="161">
        <f t="shared" si="47"/>
        <v>0</v>
      </c>
      <c r="AU36" s="302">
        <f t="shared" si="48"/>
        <v>0</v>
      </c>
      <c r="AV36" s="302">
        <f t="shared" si="49"/>
        <v>0</v>
      </c>
      <c r="AW36" s="302">
        <f t="shared" si="50"/>
        <v>0</v>
      </c>
      <c r="AX36" s="318" t="s">
        <v>213</v>
      </c>
      <c r="AY36" s="318">
        <v>407</v>
      </c>
      <c r="AZ36" s="318"/>
      <c r="BA36" s="318"/>
      <c r="BB36" s="318"/>
      <c r="BC36" s="318"/>
      <c r="BD36" s="318"/>
    </row>
    <row r="37" spans="1:56" ht="15" customHeight="1" x14ac:dyDescent="0.2">
      <c r="B37" s="338">
        <v>8</v>
      </c>
      <c r="C37" s="339"/>
      <c r="D37" s="340"/>
      <c r="E37" s="339"/>
      <c r="F37" s="339"/>
      <c r="G37" s="339"/>
      <c r="H37" s="341"/>
      <c r="I37" s="329"/>
      <c r="J37" s="330"/>
      <c r="K37" s="330"/>
      <c r="L37" s="334"/>
      <c r="M37" s="342"/>
      <c r="N37" s="343"/>
      <c r="O37" s="344"/>
      <c r="P37" s="337"/>
      <c r="Q37" s="262"/>
      <c r="S37" s="161">
        <f t="shared" si="30"/>
        <v>0</v>
      </c>
      <c r="T37" s="161">
        <f t="shared" si="31"/>
        <v>0</v>
      </c>
      <c r="U37" s="161">
        <f t="shared" si="32"/>
        <v>0</v>
      </c>
      <c r="V37" s="161">
        <f t="shared" si="33"/>
        <v>0</v>
      </c>
      <c r="W37" s="161">
        <f t="shared" si="34"/>
        <v>0</v>
      </c>
      <c r="Y37" s="161">
        <f t="shared" si="35"/>
        <v>0</v>
      </c>
      <c r="Z37" s="161">
        <f t="shared" si="36"/>
        <v>0</v>
      </c>
      <c r="AA37" s="161">
        <f t="shared" si="37"/>
        <v>0</v>
      </c>
      <c r="AB37" s="161">
        <f t="shared" si="38"/>
        <v>0</v>
      </c>
      <c r="AD37" s="161">
        <f t="shared" si="29"/>
        <v>1</v>
      </c>
      <c r="AE37" s="161">
        <f t="shared" si="39"/>
        <v>0</v>
      </c>
      <c r="AF37" s="161">
        <f t="shared" si="40"/>
        <v>0</v>
      </c>
      <c r="AG37" s="161">
        <f t="shared" si="41"/>
        <v>0</v>
      </c>
      <c r="AH37" s="161">
        <f t="shared" si="42"/>
        <v>0</v>
      </c>
      <c r="AI37" s="161">
        <f t="shared" si="43"/>
        <v>0</v>
      </c>
      <c r="AP37" s="161">
        <f t="shared" si="44"/>
        <v>0</v>
      </c>
      <c r="AQ37" s="161">
        <f t="shared" si="45"/>
        <v>0</v>
      </c>
      <c r="AR37" s="161">
        <f t="shared" si="46"/>
        <v>0</v>
      </c>
      <c r="AS37" s="161">
        <f t="shared" si="47"/>
        <v>0</v>
      </c>
      <c r="AU37" s="302">
        <f t="shared" si="48"/>
        <v>0</v>
      </c>
      <c r="AV37" s="302">
        <f t="shared" si="49"/>
        <v>0</v>
      </c>
      <c r="AW37" s="302">
        <f t="shared" si="50"/>
        <v>0</v>
      </c>
      <c r="AX37" s="318" t="s">
        <v>213</v>
      </c>
      <c r="AY37" s="318">
        <v>408</v>
      </c>
      <c r="AZ37" s="318"/>
      <c r="BA37" s="318"/>
      <c r="BB37" s="318"/>
      <c r="BC37" s="318"/>
      <c r="BD37" s="318"/>
    </row>
    <row r="38" spans="1:56" ht="15" customHeight="1" x14ac:dyDescent="0.2">
      <c r="A38" s="52"/>
      <c r="B38" s="338">
        <v>9</v>
      </c>
      <c r="C38" s="339"/>
      <c r="D38" s="340"/>
      <c r="E38" s="339"/>
      <c r="F38" s="330"/>
      <c r="G38" s="339"/>
      <c r="H38" s="341"/>
      <c r="I38" s="329"/>
      <c r="J38" s="330"/>
      <c r="K38" s="330"/>
      <c r="L38" s="334"/>
      <c r="M38" s="342"/>
      <c r="N38" s="343"/>
      <c r="O38" s="344"/>
      <c r="P38" s="337"/>
      <c r="Q38" s="262"/>
      <c r="R38" s="52"/>
      <c r="S38" s="52">
        <f t="shared" si="30"/>
        <v>0</v>
      </c>
      <c r="T38" s="52">
        <f t="shared" si="31"/>
        <v>0</v>
      </c>
      <c r="U38" s="52">
        <f t="shared" si="32"/>
        <v>0</v>
      </c>
      <c r="V38" s="52">
        <f t="shared" si="33"/>
        <v>0</v>
      </c>
      <c r="W38" s="52">
        <f t="shared" si="34"/>
        <v>0</v>
      </c>
      <c r="X38" s="52"/>
      <c r="Y38" s="52">
        <f t="shared" si="35"/>
        <v>0</v>
      </c>
      <c r="Z38" s="52">
        <f t="shared" si="36"/>
        <v>0</v>
      </c>
      <c r="AA38" s="52">
        <f t="shared" si="37"/>
        <v>0</v>
      </c>
      <c r="AB38" s="52">
        <f t="shared" si="38"/>
        <v>0</v>
      </c>
      <c r="AC38" s="52"/>
      <c r="AD38" s="52">
        <f t="shared" si="29"/>
        <v>1</v>
      </c>
      <c r="AE38" s="52">
        <f t="shared" si="39"/>
        <v>0</v>
      </c>
      <c r="AF38" s="52">
        <f t="shared" si="40"/>
        <v>0</v>
      </c>
      <c r="AG38" s="52">
        <f t="shared" si="41"/>
        <v>0</v>
      </c>
      <c r="AH38" s="52">
        <f t="shared" si="42"/>
        <v>0</v>
      </c>
      <c r="AI38" s="52">
        <f t="shared" si="43"/>
        <v>0</v>
      </c>
      <c r="AJ38" s="52"/>
      <c r="AK38" s="52"/>
      <c r="AL38" s="52"/>
      <c r="AM38" s="52"/>
      <c r="AN38" s="52"/>
      <c r="AO38" s="52"/>
      <c r="AP38" s="52">
        <f t="shared" si="44"/>
        <v>0</v>
      </c>
      <c r="AQ38" s="52">
        <f t="shared" si="45"/>
        <v>0</v>
      </c>
      <c r="AR38" s="52">
        <f t="shared" si="46"/>
        <v>0</v>
      </c>
      <c r="AS38" s="52">
        <f t="shared" si="47"/>
        <v>0</v>
      </c>
      <c r="AT38" s="52"/>
      <c r="AU38" s="52">
        <f t="shared" si="48"/>
        <v>0</v>
      </c>
      <c r="AV38" s="52">
        <f t="shared" si="49"/>
        <v>0</v>
      </c>
      <c r="AW38" s="52">
        <f t="shared" si="50"/>
        <v>0</v>
      </c>
      <c r="AX38" s="318" t="s">
        <v>213</v>
      </c>
      <c r="AY38" s="318">
        <v>409</v>
      </c>
      <c r="AZ38" s="318"/>
      <c r="BA38" s="318"/>
      <c r="BB38" s="318"/>
      <c r="BC38" s="318"/>
      <c r="BD38" s="318"/>
    </row>
    <row r="39" spans="1:56" ht="15" customHeight="1" x14ac:dyDescent="0.2">
      <c r="B39" s="284">
        <v>10</v>
      </c>
      <c r="C39" s="311"/>
      <c r="D39" s="282"/>
      <c r="E39" s="281"/>
      <c r="F39" s="281"/>
      <c r="G39" s="281"/>
      <c r="H39" s="283"/>
      <c r="I39" s="284"/>
      <c r="J39" s="285"/>
      <c r="K39" s="285"/>
      <c r="L39" s="286"/>
      <c r="M39" s="307"/>
      <c r="N39" s="308"/>
      <c r="O39" s="309"/>
      <c r="P39" s="310"/>
      <c r="Q39" s="262"/>
      <c r="S39" s="161">
        <f t="shared" si="30"/>
        <v>0</v>
      </c>
      <c r="T39" s="161">
        <f t="shared" si="31"/>
        <v>0</v>
      </c>
      <c r="U39" s="161">
        <f t="shared" si="32"/>
        <v>0</v>
      </c>
      <c r="V39" s="161">
        <f t="shared" si="33"/>
        <v>0</v>
      </c>
      <c r="W39" s="161">
        <f t="shared" si="34"/>
        <v>0</v>
      </c>
      <c r="Y39" s="161">
        <f t="shared" si="35"/>
        <v>0</v>
      </c>
      <c r="Z39" s="161">
        <f t="shared" si="36"/>
        <v>0</v>
      </c>
      <c r="AA39" s="161">
        <f t="shared" si="37"/>
        <v>0</v>
      </c>
      <c r="AB39" s="161">
        <f t="shared" si="38"/>
        <v>0</v>
      </c>
      <c r="AD39" s="161">
        <f t="shared" si="29"/>
        <v>1</v>
      </c>
      <c r="AE39" s="161">
        <f t="shared" si="39"/>
        <v>0</v>
      </c>
      <c r="AF39" s="161">
        <f t="shared" si="40"/>
        <v>0</v>
      </c>
      <c r="AG39" s="161">
        <f t="shared" si="41"/>
        <v>0</v>
      </c>
      <c r="AH39" s="161">
        <f t="shared" si="42"/>
        <v>0</v>
      </c>
      <c r="AI39" s="161">
        <f t="shared" si="43"/>
        <v>0</v>
      </c>
      <c r="AP39" s="161">
        <f t="shared" si="44"/>
        <v>0</v>
      </c>
      <c r="AQ39" s="161">
        <f t="shared" si="45"/>
        <v>0</v>
      </c>
      <c r="AR39" s="161">
        <f t="shared" si="46"/>
        <v>0</v>
      </c>
      <c r="AS39" s="161">
        <f t="shared" si="47"/>
        <v>0</v>
      </c>
      <c r="AU39" s="302">
        <f t="shared" si="48"/>
        <v>0</v>
      </c>
      <c r="AV39" s="302">
        <f t="shared" si="49"/>
        <v>0</v>
      </c>
      <c r="AW39" s="302">
        <f t="shared" si="50"/>
        <v>0</v>
      </c>
      <c r="AX39" s="318" t="s">
        <v>213</v>
      </c>
      <c r="AY39" s="318">
        <v>410</v>
      </c>
      <c r="AZ39" s="318"/>
      <c r="BA39" s="318"/>
      <c r="BB39" s="318"/>
      <c r="BC39" s="318"/>
      <c r="BD39" s="318"/>
    </row>
    <row r="40" spans="1:56" x14ac:dyDescent="0.2">
      <c r="B40" s="296">
        <v>11</v>
      </c>
      <c r="C40" s="311"/>
      <c r="D40" s="282"/>
      <c r="E40" s="281"/>
      <c r="F40" s="281"/>
      <c r="G40" s="281"/>
      <c r="H40" s="283"/>
      <c r="I40" s="284"/>
      <c r="J40" s="285"/>
      <c r="K40" s="285"/>
      <c r="L40" s="286"/>
      <c r="M40" s="307" t="str">
        <f t="shared" ref="M40:M41" si="52">IF(I40&lt;&gt;"",I40*14,"")</f>
        <v/>
      </c>
      <c r="N40" s="308" t="str">
        <f t="shared" ref="N40:N41" si="53">IF(AE40&lt;&gt;0,AE40*14,"")</f>
        <v/>
      </c>
      <c r="O40" s="312">
        <f t="shared" ref="O40:O41" si="54">SUM(M40:N40)</f>
        <v>0</v>
      </c>
      <c r="P40" s="313">
        <f t="shared" ref="P40:P41" si="55">G40*25-O40</f>
        <v>0</v>
      </c>
      <c r="Q40" s="39"/>
      <c r="S40" s="161">
        <f t="shared" si="30"/>
        <v>0</v>
      </c>
      <c r="T40" s="161">
        <f t="shared" si="31"/>
        <v>0</v>
      </c>
      <c r="U40" s="161">
        <f t="shared" si="32"/>
        <v>0</v>
      </c>
      <c r="V40" s="161">
        <f t="shared" si="33"/>
        <v>0</v>
      </c>
      <c r="W40" s="161">
        <f t="shared" si="34"/>
        <v>0</v>
      </c>
      <c r="Y40" s="161" t="str">
        <f t="shared" si="35"/>
        <v/>
      </c>
      <c r="Z40" s="161" t="str">
        <f t="shared" si="36"/>
        <v/>
      </c>
      <c r="AA40" s="161">
        <f t="shared" si="37"/>
        <v>0</v>
      </c>
      <c r="AB40" s="161">
        <f t="shared" si="38"/>
        <v>0</v>
      </c>
      <c r="AD40" s="161">
        <f t="shared" si="29"/>
        <v>1</v>
      </c>
      <c r="AE40" s="161">
        <f t="shared" si="39"/>
        <v>0</v>
      </c>
      <c r="AF40" s="161">
        <f t="shared" si="40"/>
        <v>0</v>
      </c>
      <c r="AG40" s="161">
        <f t="shared" si="41"/>
        <v>0</v>
      </c>
      <c r="AH40" s="161">
        <f t="shared" si="42"/>
        <v>0</v>
      </c>
      <c r="AI40" s="161">
        <f t="shared" si="43"/>
        <v>0</v>
      </c>
      <c r="AP40" s="161">
        <f t="shared" si="44"/>
        <v>0</v>
      </c>
      <c r="AQ40" s="161">
        <f t="shared" si="45"/>
        <v>0</v>
      </c>
      <c r="AR40" s="161">
        <f t="shared" si="46"/>
        <v>0</v>
      </c>
      <c r="AS40" s="161">
        <f t="shared" si="47"/>
        <v>0</v>
      </c>
      <c r="AU40" s="302">
        <f t="shared" si="48"/>
        <v>0</v>
      </c>
      <c r="AV40" s="302">
        <f t="shared" si="49"/>
        <v>0</v>
      </c>
      <c r="AW40" s="302">
        <f t="shared" si="50"/>
        <v>0</v>
      </c>
      <c r="AX40" s="318" t="s">
        <v>213</v>
      </c>
      <c r="AY40" s="318">
        <v>411</v>
      </c>
      <c r="AZ40" s="318"/>
      <c r="BA40" s="318"/>
      <c r="BB40" s="318"/>
      <c r="BC40" s="318"/>
      <c r="BD40" s="318"/>
    </row>
    <row r="41" spans="1:56" x14ac:dyDescent="0.2">
      <c r="B41" s="296">
        <v>12</v>
      </c>
      <c r="C41" s="281"/>
      <c r="D41" s="282"/>
      <c r="E41" s="281"/>
      <c r="F41" s="281"/>
      <c r="G41" s="281"/>
      <c r="H41" s="283"/>
      <c r="I41" s="284"/>
      <c r="J41" s="285"/>
      <c r="K41" s="285"/>
      <c r="L41" s="286"/>
      <c r="M41" s="307" t="str">
        <f t="shared" si="52"/>
        <v/>
      </c>
      <c r="N41" s="308" t="str">
        <f t="shared" si="53"/>
        <v/>
      </c>
      <c r="O41" s="312">
        <f t="shared" si="54"/>
        <v>0</v>
      </c>
      <c r="P41" s="313">
        <f t="shared" si="55"/>
        <v>0</v>
      </c>
      <c r="Q41" s="39"/>
      <c r="S41" s="161">
        <f t="shared" si="30"/>
        <v>0</v>
      </c>
      <c r="T41" s="161">
        <f t="shared" si="31"/>
        <v>0</v>
      </c>
      <c r="U41" s="161">
        <f t="shared" si="32"/>
        <v>0</v>
      </c>
      <c r="V41" s="161">
        <f t="shared" si="33"/>
        <v>0</v>
      </c>
      <c r="W41" s="161">
        <f t="shared" si="34"/>
        <v>0</v>
      </c>
      <c r="Y41" s="161" t="str">
        <f t="shared" si="35"/>
        <v/>
      </c>
      <c r="Z41" s="161" t="str">
        <f t="shared" si="36"/>
        <v/>
      </c>
      <c r="AA41" s="161">
        <f t="shared" si="37"/>
        <v>0</v>
      </c>
      <c r="AB41" s="161">
        <f t="shared" si="38"/>
        <v>0</v>
      </c>
      <c r="AD41" s="161">
        <f t="shared" si="29"/>
        <v>1</v>
      </c>
      <c r="AE41" s="161">
        <f t="shared" si="39"/>
        <v>0</v>
      </c>
      <c r="AF41" s="161">
        <f t="shared" si="40"/>
        <v>0</v>
      </c>
      <c r="AG41" s="161">
        <f t="shared" si="41"/>
        <v>0</v>
      </c>
      <c r="AH41" s="161">
        <f t="shared" si="42"/>
        <v>0</v>
      </c>
      <c r="AI41" s="161">
        <f t="shared" si="43"/>
        <v>0</v>
      </c>
      <c r="AP41" s="161">
        <f t="shared" si="44"/>
        <v>0</v>
      </c>
      <c r="AQ41" s="161">
        <f t="shared" si="45"/>
        <v>0</v>
      </c>
      <c r="AR41" s="161">
        <f t="shared" si="46"/>
        <v>0</v>
      </c>
      <c r="AS41" s="161">
        <f t="shared" si="47"/>
        <v>0</v>
      </c>
      <c r="AU41" s="302">
        <f t="shared" si="48"/>
        <v>0</v>
      </c>
      <c r="AV41" s="302">
        <f t="shared" si="49"/>
        <v>0</v>
      </c>
      <c r="AW41" s="302">
        <f t="shared" si="50"/>
        <v>0</v>
      </c>
      <c r="AX41" s="318" t="s">
        <v>213</v>
      </c>
      <c r="AY41" s="318">
        <v>412</v>
      </c>
      <c r="AZ41" s="318"/>
      <c r="BA41" s="318"/>
      <c r="BB41" s="318"/>
      <c r="BC41" s="318"/>
      <c r="BD41" s="318"/>
    </row>
    <row r="42" spans="1:56" ht="15" customHeight="1" thickBot="1" x14ac:dyDescent="0.25">
      <c r="B42" s="329">
        <v>13</v>
      </c>
      <c r="C42" s="345"/>
      <c r="D42" s="346"/>
      <c r="E42" s="347"/>
      <c r="F42" s="345"/>
      <c r="G42" s="345"/>
      <c r="H42" s="348"/>
      <c r="I42" s="349"/>
      <c r="J42" s="350"/>
      <c r="K42" s="350"/>
      <c r="L42" s="351"/>
      <c r="M42" s="352"/>
      <c r="N42" s="353"/>
      <c r="O42" s="354"/>
      <c r="P42" s="337"/>
      <c r="Q42" s="39"/>
      <c r="S42" s="161">
        <f t="shared" si="30"/>
        <v>0</v>
      </c>
      <c r="T42" s="161">
        <f t="shared" si="31"/>
        <v>0</v>
      </c>
      <c r="U42" s="161">
        <f t="shared" si="32"/>
        <v>0</v>
      </c>
      <c r="V42" s="161">
        <f t="shared" si="33"/>
        <v>0</v>
      </c>
      <c r="W42" s="161">
        <f t="shared" si="34"/>
        <v>0</v>
      </c>
      <c r="Y42" s="161">
        <f t="shared" si="35"/>
        <v>0</v>
      </c>
      <c r="Z42" s="161">
        <f t="shared" si="36"/>
        <v>0</v>
      </c>
      <c r="AA42" s="161">
        <f t="shared" si="37"/>
        <v>0</v>
      </c>
      <c r="AB42" s="161">
        <f t="shared" si="38"/>
        <v>0</v>
      </c>
      <c r="AD42" s="161">
        <f t="shared" si="29"/>
        <v>1</v>
      </c>
      <c r="AE42" s="161">
        <f t="shared" si="39"/>
        <v>0</v>
      </c>
      <c r="AF42" s="161">
        <f t="shared" si="40"/>
        <v>0</v>
      </c>
      <c r="AG42" s="161">
        <f t="shared" si="41"/>
        <v>0</v>
      </c>
      <c r="AH42" s="161">
        <f t="shared" si="42"/>
        <v>0</v>
      </c>
      <c r="AI42" s="161">
        <f t="shared" si="43"/>
        <v>0</v>
      </c>
      <c r="AP42" s="161">
        <f t="shared" si="44"/>
        <v>0</v>
      </c>
      <c r="AQ42" s="161">
        <f t="shared" si="45"/>
        <v>0</v>
      </c>
      <c r="AR42" s="161">
        <f t="shared" si="46"/>
        <v>0</v>
      </c>
      <c r="AS42" s="161">
        <f t="shared" si="47"/>
        <v>0</v>
      </c>
      <c r="AU42" s="302">
        <f t="shared" si="48"/>
        <v>0</v>
      </c>
      <c r="AV42" s="302">
        <f t="shared" si="49"/>
        <v>0</v>
      </c>
      <c r="AW42" s="302">
        <f t="shared" si="50"/>
        <v>0</v>
      </c>
      <c r="AX42" s="318" t="s">
        <v>213</v>
      </c>
      <c r="AY42" s="318">
        <v>413</v>
      </c>
      <c r="AZ42" s="318"/>
      <c r="BA42" s="318"/>
      <c r="BB42" s="318"/>
      <c r="BC42" s="318"/>
      <c r="BD42" s="318"/>
    </row>
    <row r="43" spans="1:56" ht="15" customHeight="1" thickBot="1" x14ac:dyDescent="0.25">
      <c r="B43" s="460" t="s">
        <v>92</v>
      </c>
      <c r="C43" s="461"/>
      <c r="D43" s="461"/>
      <c r="E43" s="461"/>
      <c r="F43" s="462"/>
      <c r="G43" s="473">
        <f>SUM(S30:S42)</f>
        <v>0</v>
      </c>
      <c r="H43" s="107"/>
      <c r="I43" s="22">
        <f>SUM(T30:T42)</f>
        <v>0</v>
      </c>
      <c r="J43" s="22">
        <f>SUM(U30:U42)</f>
        <v>0</v>
      </c>
      <c r="K43" s="22">
        <f>SUM(V30:V42)</f>
        <v>0</v>
      </c>
      <c r="L43" s="23">
        <f>SUM(W30:W42)</f>
        <v>0</v>
      </c>
      <c r="M43" s="24">
        <f>Y43</f>
        <v>0</v>
      </c>
      <c r="N43" s="24">
        <f>Z43</f>
        <v>0</v>
      </c>
      <c r="O43" s="24">
        <f>AA43</f>
        <v>0</v>
      </c>
      <c r="P43" s="24">
        <f>AB43</f>
        <v>0</v>
      </c>
      <c r="Q43" s="451"/>
      <c r="S43" s="169">
        <f>SUM(S30:S42)</f>
        <v>0</v>
      </c>
      <c r="T43" s="169">
        <f>SUM(T30:T42)</f>
        <v>0</v>
      </c>
      <c r="U43" s="169">
        <f>SUM(U30:U42)</f>
        <v>0</v>
      </c>
      <c r="V43" s="169">
        <f>SUM(V30:V42)</f>
        <v>0</v>
      </c>
      <c r="W43" s="169">
        <f>SUM(W30:W42)</f>
        <v>0</v>
      </c>
      <c r="X43" s="169"/>
      <c r="Y43" s="169">
        <f>SUM(Y30:Y42)</f>
        <v>0</v>
      </c>
      <c r="Z43" s="169">
        <f>SUM(Z30:Z42)</f>
        <v>0</v>
      </c>
      <c r="AA43" s="169">
        <f>SUM(AA30:AA42)</f>
        <v>0</v>
      </c>
      <c r="AB43" s="169">
        <f>SUM(AB30:AB42)</f>
        <v>0</v>
      </c>
      <c r="AC43" s="169"/>
      <c r="AD43" s="169">
        <f t="shared" ref="AD43:AI43" si="56">SUM(AD30:AD42)</f>
        <v>13</v>
      </c>
      <c r="AE43" s="169">
        <f t="shared" si="56"/>
        <v>0</v>
      </c>
      <c r="AF43" s="169">
        <f t="shared" si="56"/>
        <v>0</v>
      </c>
      <c r="AG43" s="169">
        <f t="shared" si="56"/>
        <v>0</v>
      </c>
      <c r="AH43" s="169">
        <f t="shared" si="56"/>
        <v>0</v>
      </c>
      <c r="AI43" s="169">
        <f t="shared" si="56"/>
        <v>0</v>
      </c>
      <c r="AJ43" s="169"/>
      <c r="AK43" s="169"/>
      <c r="AL43" s="169"/>
      <c r="AM43" s="169"/>
      <c r="AN43" s="169"/>
      <c r="AO43" s="169"/>
      <c r="AP43" s="169">
        <f>SUM(AP30:AP42)</f>
        <v>0</v>
      </c>
      <c r="AQ43" s="169">
        <f>SUM(AQ30:AQ42)</f>
        <v>0</v>
      </c>
      <c r="AR43" s="169">
        <f>SUM(AR30:AR42)</f>
        <v>0</v>
      </c>
      <c r="AS43" s="169">
        <f>SUM(AS30:AS42)</f>
        <v>0</v>
      </c>
      <c r="AU43" s="297">
        <f>SUM(AU30:AU42)</f>
        <v>0</v>
      </c>
      <c r="AV43" s="297">
        <f t="shared" ref="AV43:AW43" si="57">SUM(AV30:AV42)</f>
        <v>0</v>
      </c>
      <c r="AW43" s="297">
        <f t="shared" si="57"/>
        <v>0</v>
      </c>
      <c r="AX43" s="318" t="s">
        <v>213</v>
      </c>
      <c r="AY43" s="318">
        <v>414</v>
      </c>
      <c r="AZ43" s="318"/>
      <c r="BA43" s="318"/>
      <c r="BB43" s="318"/>
      <c r="BC43" s="318"/>
      <c r="BD43" s="318"/>
    </row>
    <row r="44" spans="1:56" ht="15" customHeight="1" thickBot="1" x14ac:dyDescent="0.25">
      <c r="B44" s="463"/>
      <c r="C44" s="464"/>
      <c r="D44" s="464"/>
      <c r="E44" s="464"/>
      <c r="F44" s="465"/>
      <c r="G44" s="474"/>
      <c r="H44" s="106"/>
      <c r="I44" s="467">
        <f>SUM(I43:L43)</f>
        <v>0</v>
      </c>
      <c r="J44" s="468"/>
      <c r="K44" s="468"/>
      <c r="L44" s="469"/>
      <c r="M44" s="26"/>
      <c r="N44" s="26"/>
      <c r="O44" s="467">
        <f>SUM(O43:P43)</f>
        <v>0</v>
      </c>
      <c r="P44" s="468"/>
      <c r="Q44" s="452"/>
      <c r="U44" s="169">
        <f>I44</f>
        <v>0</v>
      </c>
      <c r="AX44" s="318"/>
      <c r="AY44" s="318"/>
      <c r="AZ44" s="318"/>
      <c r="BA44" s="318"/>
      <c r="BB44" s="318"/>
      <c r="BC44" s="318"/>
      <c r="BD44" s="318"/>
    </row>
    <row r="45" spans="1:56" ht="15" customHeight="1" thickBot="1" x14ac:dyDescent="0.25">
      <c r="B45" s="460" t="s">
        <v>93</v>
      </c>
      <c r="C45" s="461"/>
      <c r="D45" s="461"/>
      <c r="E45" s="461"/>
      <c r="F45" s="462"/>
      <c r="G45" s="473">
        <f>G27+G43</f>
        <v>0</v>
      </c>
      <c r="H45" s="107"/>
      <c r="I45" s="22">
        <f t="shared" ref="I45:P45" si="58">I27+I43</f>
        <v>0</v>
      </c>
      <c r="J45" s="22">
        <f t="shared" si="58"/>
        <v>0</v>
      </c>
      <c r="K45" s="22">
        <f t="shared" si="58"/>
        <v>0</v>
      </c>
      <c r="L45" s="23">
        <f t="shared" si="58"/>
        <v>0</v>
      </c>
      <c r="M45" s="24">
        <f t="shared" si="58"/>
        <v>0</v>
      </c>
      <c r="N45" s="27">
        <f t="shared" si="58"/>
        <v>0</v>
      </c>
      <c r="O45" s="22">
        <f t="shared" si="58"/>
        <v>0</v>
      </c>
      <c r="P45" s="28">
        <f t="shared" si="58"/>
        <v>0</v>
      </c>
      <c r="Q45" s="452"/>
      <c r="Y45" s="161">
        <f t="shared" ref="Y45:AS45" si="59">Y43+Y27</f>
        <v>0</v>
      </c>
      <c r="Z45" s="161">
        <f t="shared" si="59"/>
        <v>0</v>
      </c>
      <c r="AA45" s="161">
        <f t="shared" si="59"/>
        <v>0</v>
      </c>
      <c r="AB45" s="161">
        <f t="shared" si="59"/>
        <v>0</v>
      </c>
      <c r="AC45" s="161">
        <f t="shared" si="59"/>
        <v>0</v>
      </c>
      <c r="AD45" s="161">
        <f t="shared" si="59"/>
        <v>26</v>
      </c>
      <c r="AE45" s="161">
        <f t="shared" si="59"/>
        <v>0</v>
      </c>
      <c r="AF45" s="161">
        <f t="shared" si="59"/>
        <v>0</v>
      </c>
      <c r="AG45" s="161">
        <f t="shared" si="59"/>
        <v>0</v>
      </c>
      <c r="AH45" s="161">
        <f t="shared" si="59"/>
        <v>0</v>
      </c>
      <c r="AI45" s="161">
        <f t="shared" si="59"/>
        <v>0</v>
      </c>
      <c r="AJ45" s="161">
        <f t="shared" si="59"/>
        <v>0</v>
      </c>
      <c r="AK45" s="161">
        <f t="shared" si="59"/>
        <v>0</v>
      </c>
      <c r="AL45" s="161">
        <f t="shared" si="59"/>
        <v>0</v>
      </c>
      <c r="AM45" s="161">
        <f t="shared" si="59"/>
        <v>0</v>
      </c>
      <c r="AN45" s="161">
        <f t="shared" si="59"/>
        <v>0</v>
      </c>
      <c r="AO45" s="161">
        <f t="shared" si="59"/>
        <v>0</v>
      </c>
      <c r="AP45" s="161">
        <f t="shared" si="59"/>
        <v>0</v>
      </c>
      <c r="AQ45" s="161">
        <f t="shared" si="59"/>
        <v>0</v>
      </c>
      <c r="AR45" s="161">
        <f t="shared" si="59"/>
        <v>0</v>
      </c>
      <c r="AS45" s="161">
        <f t="shared" si="59"/>
        <v>0</v>
      </c>
      <c r="AU45" s="304">
        <f>AU43+AU27</f>
        <v>0</v>
      </c>
      <c r="AV45" s="304">
        <f t="shared" ref="AV45:AW45" si="60">AV43+AV27</f>
        <v>0</v>
      </c>
      <c r="AW45" s="304">
        <f t="shared" si="60"/>
        <v>0</v>
      </c>
      <c r="AX45" s="318"/>
      <c r="AY45" s="318"/>
      <c r="AZ45" s="318"/>
      <c r="BA45" s="318"/>
      <c r="BB45" s="318"/>
      <c r="BC45" s="318"/>
      <c r="BD45" s="318"/>
    </row>
    <row r="46" spans="1:56" ht="15" customHeight="1" thickBot="1" x14ac:dyDescent="0.25">
      <c r="B46" s="463"/>
      <c r="C46" s="464"/>
      <c r="D46" s="464"/>
      <c r="E46" s="464"/>
      <c r="F46" s="465"/>
      <c r="G46" s="474"/>
      <c r="H46" s="108"/>
      <c r="I46" s="470">
        <f>I28+I44</f>
        <v>0</v>
      </c>
      <c r="J46" s="471"/>
      <c r="K46" s="471"/>
      <c r="L46" s="472"/>
      <c r="M46" s="29"/>
      <c r="N46" s="29"/>
      <c r="O46" s="470">
        <f>O28+O44</f>
        <v>0</v>
      </c>
      <c r="P46" s="471"/>
      <c r="Q46" s="453"/>
    </row>
    <row r="47" spans="1:56" ht="12" customHeight="1" x14ac:dyDescent="0.2"/>
    <row r="48" spans="1:56" ht="12" customHeight="1" thickBot="1" x14ac:dyDescent="0.25">
      <c r="H48" s="42" t="s">
        <v>9</v>
      </c>
      <c r="I48" s="41" t="s">
        <v>40</v>
      </c>
      <c r="J48" s="41"/>
      <c r="K48" s="41"/>
      <c r="L48" s="41"/>
      <c r="M48" s="41"/>
      <c r="N48" s="41"/>
    </row>
    <row r="49" spans="2:14" ht="12" customHeight="1" x14ac:dyDescent="0.2">
      <c r="B49" s="476" t="s">
        <v>0</v>
      </c>
      <c r="C49" s="455" t="s">
        <v>32</v>
      </c>
      <c r="D49" s="455" t="s">
        <v>33</v>
      </c>
      <c r="E49" s="455" t="s">
        <v>3</v>
      </c>
      <c r="H49" s="42" t="s">
        <v>4</v>
      </c>
      <c r="I49" s="41" t="s">
        <v>41</v>
      </c>
      <c r="J49" s="41"/>
      <c r="K49" s="41"/>
      <c r="L49" s="41"/>
      <c r="M49" s="41"/>
      <c r="N49" s="41"/>
    </row>
    <row r="50" spans="2:14" ht="12" customHeight="1" thickBot="1" x14ac:dyDescent="0.25">
      <c r="B50" s="478"/>
      <c r="C50" s="457"/>
      <c r="D50" s="457"/>
      <c r="E50" s="457"/>
      <c r="H50" s="42" t="s">
        <v>5</v>
      </c>
      <c r="I50" s="41" t="s">
        <v>42</v>
      </c>
      <c r="J50" s="41"/>
      <c r="K50" s="41"/>
      <c r="L50" s="41"/>
      <c r="M50" s="41"/>
      <c r="N50" s="41"/>
    </row>
    <row r="51" spans="2:14" ht="12" customHeight="1" x14ac:dyDescent="0.2">
      <c r="B51" s="30">
        <v>1</v>
      </c>
      <c r="C51" s="443" t="s">
        <v>34</v>
      </c>
      <c r="D51" s="43"/>
      <c r="E51" s="44"/>
      <c r="H51" s="42" t="s">
        <v>6</v>
      </c>
      <c r="I51" s="41" t="s">
        <v>43</v>
      </c>
      <c r="J51" s="41"/>
      <c r="K51" s="41"/>
      <c r="L51" s="41"/>
      <c r="M51" s="41"/>
      <c r="N51" s="41"/>
    </row>
    <row r="52" spans="2:14" ht="12" customHeight="1" thickBot="1" x14ac:dyDescent="0.25">
      <c r="B52" s="31">
        <v>2</v>
      </c>
      <c r="C52" s="444"/>
      <c r="D52" s="45"/>
      <c r="E52" s="46"/>
      <c r="H52" s="42" t="s">
        <v>7</v>
      </c>
      <c r="I52" s="41" t="s">
        <v>44</v>
      </c>
      <c r="J52" s="41"/>
      <c r="K52" s="41"/>
      <c r="L52" s="41"/>
      <c r="M52" s="41"/>
      <c r="N52" s="41"/>
    </row>
    <row r="53" spans="2:14" ht="12" customHeight="1" x14ac:dyDescent="0.2">
      <c r="B53" s="30">
        <v>3</v>
      </c>
      <c r="C53" s="443" t="s">
        <v>35</v>
      </c>
      <c r="D53" s="43"/>
      <c r="E53" s="44"/>
      <c r="H53" s="42" t="s">
        <v>12</v>
      </c>
      <c r="I53" s="41" t="s">
        <v>45</v>
      </c>
      <c r="J53" s="41"/>
      <c r="K53" s="41"/>
      <c r="L53" s="41"/>
      <c r="M53" s="41"/>
      <c r="N53" s="41"/>
    </row>
    <row r="54" spans="2:14" ht="12" customHeight="1" thickBot="1" x14ac:dyDescent="0.25">
      <c r="B54" s="31">
        <v>4</v>
      </c>
      <c r="C54" s="444"/>
      <c r="D54" s="45"/>
      <c r="E54" s="46"/>
      <c r="H54" s="42" t="s">
        <v>13</v>
      </c>
      <c r="I54" s="41" t="s">
        <v>46</v>
      </c>
      <c r="J54" s="41"/>
      <c r="K54" s="41"/>
      <c r="L54" s="41"/>
      <c r="M54" s="41"/>
      <c r="N54" s="41"/>
    </row>
    <row r="55" spans="2:14" ht="12" customHeight="1" x14ac:dyDescent="0.2">
      <c r="B55" s="30">
        <v>5</v>
      </c>
      <c r="C55" s="443" t="s">
        <v>36</v>
      </c>
      <c r="D55" s="43"/>
      <c r="E55" s="44"/>
      <c r="H55" s="42" t="s">
        <v>10</v>
      </c>
      <c r="I55" s="41" t="s">
        <v>47</v>
      </c>
      <c r="J55" s="41"/>
      <c r="K55" s="41"/>
      <c r="L55" s="41"/>
      <c r="M55" s="41"/>
      <c r="N55" s="41"/>
    </row>
    <row r="56" spans="2:14" ht="12" customHeight="1" thickBot="1" x14ac:dyDescent="0.25">
      <c r="B56" s="31">
        <v>6</v>
      </c>
      <c r="C56" s="444"/>
      <c r="D56" s="45"/>
      <c r="E56" s="46"/>
      <c r="H56" s="42" t="s">
        <v>11</v>
      </c>
      <c r="I56" s="41" t="s">
        <v>48</v>
      </c>
      <c r="J56" s="41"/>
      <c r="K56" s="41"/>
      <c r="L56" s="41"/>
      <c r="M56" s="41"/>
      <c r="N56" s="41"/>
    </row>
    <row r="57" spans="2:14" ht="12" customHeight="1" x14ac:dyDescent="0.2">
      <c r="B57" s="30">
        <v>7</v>
      </c>
      <c r="C57" s="443" t="s">
        <v>37</v>
      </c>
      <c r="D57" s="43"/>
      <c r="E57" s="44"/>
      <c r="H57" s="42" t="s">
        <v>39</v>
      </c>
      <c r="I57" s="41" t="s">
        <v>49</v>
      </c>
      <c r="J57" s="41"/>
      <c r="K57" s="41"/>
      <c r="L57" s="41"/>
      <c r="M57" s="41"/>
      <c r="N57" s="41"/>
    </row>
    <row r="58" spans="2:14" ht="12" customHeight="1" thickBot="1" x14ac:dyDescent="0.25">
      <c r="B58" s="31">
        <v>8</v>
      </c>
      <c r="C58" s="444"/>
      <c r="D58" s="45"/>
      <c r="E58" s="46"/>
      <c r="H58" s="25"/>
      <c r="J58" s="41"/>
      <c r="K58" s="41"/>
      <c r="L58" s="41"/>
      <c r="M58" s="41"/>
      <c r="N58" s="41"/>
    </row>
    <row r="59" spans="2:14" ht="12" customHeight="1" x14ac:dyDescent="0.2">
      <c r="B59" s="30">
        <v>9</v>
      </c>
      <c r="C59" s="443" t="s">
        <v>38</v>
      </c>
      <c r="D59" s="43"/>
      <c r="E59" s="44"/>
      <c r="H59" s="42" t="s">
        <v>14</v>
      </c>
      <c r="I59" s="41" t="s">
        <v>50</v>
      </c>
      <c r="J59" s="41"/>
      <c r="K59" s="41"/>
      <c r="L59" s="41"/>
      <c r="M59" s="41"/>
      <c r="N59" s="41"/>
    </row>
    <row r="60" spans="2:14" ht="12" customHeight="1" thickBot="1" x14ac:dyDescent="0.25">
      <c r="B60" s="31">
        <v>10</v>
      </c>
      <c r="C60" s="444"/>
      <c r="D60" s="45"/>
      <c r="E60" s="46"/>
      <c r="H60" s="42" t="s">
        <v>31</v>
      </c>
      <c r="I60" s="41" t="s">
        <v>51</v>
      </c>
      <c r="J60" s="41"/>
      <c r="K60" s="41"/>
      <c r="L60" s="41"/>
      <c r="M60" s="41"/>
      <c r="N60" s="41"/>
    </row>
    <row r="61" spans="2:14" ht="12" customHeight="1" x14ac:dyDescent="0.2">
      <c r="B61" s="30">
        <v>11</v>
      </c>
      <c r="C61" s="443" t="s">
        <v>57</v>
      </c>
      <c r="D61" s="43"/>
      <c r="E61" s="44"/>
      <c r="H61" s="42" t="s">
        <v>5</v>
      </c>
      <c r="I61" s="41" t="s">
        <v>52</v>
      </c>
      <c r="J61" s="41"/>
      <c r="K61" s="41"/>
      <c r="L61" s="41"/>
      <c r="M61" s="41"/>
      <c r="N61" s="41"/>
    </row>
    <row r="62" spans="2:14" ht="12" customHeight="1" thickBot="1" x14ac:dyDescent="0.25">
      <c r="B62" s="31">
        <v>12</v>
      </c>
      <c r="C62" s="444"/>
      <c r="D62" s="45"/>
      <c r="E62" s="46"/>
      <c r="H62" s="42" t="s">
        <v>4</v>
      </c>
      <c r="I62" s="41" t="s">
        <v>53</v>
      </c>
      <c r="J62" s="41"/>
      <c r="K62" s="41"/>
      <c r="L62" s="41"/>
      <c r="M62" s="41"/>
      <c r="N62" s="41"/>
    </row>
    <row r="63" spans="2:14" ht="12" customHeight="1" x14ac:dyDescent="0.2">
      <c r="B63" s="30">
        <v>13</v>
      </c>
      <c r="C63" s="443" t="s">
        <v>58</v>
      </c>
      <c r="D63" s="43"/>
      <c r="E63" s="44"/>
      <c r="H63" s="25"/>
      <c r="I63" s="41"/>
      <c r="J63" s="41"/>
      <c r="K63" s="41"/>
      <c r="L63" s="41"/>
      <c r="M63" s="41"/>
      <c r="N63" s="41"/>
    </row>
    <row r="64" spans="2:14" ht="12" customHeight="1" thickBot="1" x14ac:dyDescent="0.25">
      <c r="B64" s="31">
        <v>14</v>
      </c>
      <c r="C64" s="444"/>
      <c r="D64" s="45"/>
      <c r="E64" s="46"/>
      <c r="H64" s="42" t="s">
        <v>24</v>
      </c>
      <c r="I64" s="41" t="s">
        <v>54</v>
      </c>
      <c r="J64" s="41"/>
      <c r="K64" s="41"/>
      <c r="L64" s="41"/>
      <c r="M64" s="41"/>
      <c r="N64" s="41"/>
    </row>
    <row r="65" spans="2:17" ht="12" customHeight="1" x14ac:dyDescent="0.2">
      <c r="B65" s="30">
        <v>15</v>
      </c>
      <c r="C65" s="443" t="s">
        <v>59</v>
      </c>
      <c r="D65" s="43"/>
      <c r="E65" s="44"/>
      <c r="H65" s="42" t="s">
        <v>32</v>
      </c>
      <c r="I65" s="41" t="s">
        <v>55</v>
      </c>
      <c r="J65" s="41"/>
      <c r="K65" s="41"/>
      <c r="L65" s="41"/>
      <c r="M65" s="41"/>
      <c r="N65" s="41"/>
    </row>
    <row r="66" spans="2:17" ht="12" thickBot="1" x14ac:dyDescent="0.25">
      <c r="B66" s="31">
        <v>16</v>
      </c>
      <c r="C66" s="444"/>
      <c r="D66" s="45"/>
      <c r="E66" s="46"/>
      <c r="H66" s="42" t="s">
        <v>26</v>
      </c>
      <c r="I66" s="41" t="s">
        <v>56</v>
      </c>
    </row>
    <row r="67" spans="2:17" x14ac:dyDescent="0.2">
      <c r="B67" s="30">
        <v>13</v>
      </c>
      <c r="C67" s="443" t="s">
        <v>60</v>
      </c>
      <c r="D67" s="43"/>
      <c r="E67" s="44"/>
    </row>
    <row r="68" spans="2:17" ht="12" thickBot="1" x14ac:dyDescent="0.25">
      <c r="B68" s="31">
        <v>14</v>
      </c>
      <c r="C68" s="444"/>
      <c r="D68" s="45"/>
      <c r="E68" s="46"/>
    </row>
    <row r="69" spans="2:17" x14ac:dyDescent="0.2">
      <c r="B69" s="26"/>
      <c r="C69" s="170"/>
      <c r="D69" s="171"/>
      <c r="E69" s="172"/>
    </row>
    <row r="70" spans="2:17" ht="12.75" x14ac:dyDescent="0.2">
      <c r="B70" s="273" t="str">
        <f>Pagina1!A49</f>
        <v>DECAN,</v>
      </c>
      <c r="E70" s="369">
        <f>Pagina1!F52</f>
        <v>0</v>
      </c>
      <c r="J70" s="2"/>
      <c r="K70" s="445" t="str">
        <f>Pagina1!I49</f>
        <v>DIRECTOR DEPARTAMENT,</v>
      </c>
      <c r="L70" s="445"/>
      <c r="M70" s="445"/>
      <c r="N70" s="445"/>
      <c r="O70" s="445"/>
      <c r="P70" s="445"/>
      <c r="Q70" s="445"/>
    </row>
    <row r="71" spans="2:17" ht="12.75" x14ac:dyDescent="0.2">
      <c r="B71" s="2"/>
      <c r="E71" s="370"/>
      <c r="J71" s="2"/>
      <c r="K71" s="2"/>
      <c r="L71" s="2"/>
      <c r="M71" s="2"/>
      <c r="N71" s="2"/>
      <c r="O71" s="2"/>
      <c r="P71" s="2"/>
      <c r="Q71" s="2"/>
    </row>
    <row r="72" spans="2:17" ht="12.75" x14ac:dyDescent="0.2">
      <c r="B72" s="274">
        <f>Pagina1!A51</f>
        <v>0</v>
      </c>
      <c r="C72" s="69"/>
      <c r="D72" s="70"/>
      <c r="E72" s="369">
        <f>Pagina1!$D$54</f>
        <v>0</v>
      </c>
      <c r="F72" s="70"/>
      <c r="G72" s="70"/>
      <c r="H72" s="70"/>
      <c r="I72" s="324"/>
      <c r="J72" s="371">
        <f>Pagina1!G51</f>
        <v>0</v>
      </c>
      <c r="K72" s="371"/>
      <c r="L72" s="371"/>
      <c r="M72" s="371"/>
      <c r="N72" s="371"/>
      <c r="O72" s="371"/>
      <c r="P72" s="371"/>
      <c r="Q72" s="371"/>
    </row>
    <row r="73" spans="2:17" ht="12.75" x14ac:dyDescent="0.2">
      <c r="B73" s="56"/>
      <c r="C73" s="69"/>
      <c r="D73" s="70"/>
      <c r="E73" s="369"/>
      <c r="F73" s="70"/>
      <c r="G73" s="70"/>
      <c r="H73" s="70"/>
      <c r="I73" s="70"/>
      <c r="J73" s="70"/>
      <c r="K73" s="70"/>
      <c r="L73" s="70"/>
      <c r="M73" s="328" t="str">
        <f>Pagina1!I53</f>
        <v>.</v>
      </c>
      <c r="N73" s="56"/>
      <c r="O73" s="56"/>
      <c r="P73" s="56"/>
      <c r="Q73" s="56"/>
    </row>
    <row r="74" spans="2:17" ht="12.75" x14ac:dyDescent="0.2">
      <c r="B74" s="56"/>
      <c r="C74" s="69"/>
      <c r="D74" s="70"/>
      <c r="E74" s="370"/>
      <c r="F74" s="70"/>
      <c r="G74" s="70"/>
      <c r="H74" s="70"/>
      <c r="I74" s="70"/>
      <c r="J74" s="70"/>
      <c r="K74" s="70"/>
      <c r="L74" s="70"/>
      <c r="M74" s="70"/>
      <c r="N74" s="70"/>
      <c r="O74" s="56"/>
      <c r="P74" s="56"/>
      <c r="Q74" s="56"/>
    </row>
    <row r="75" spans="2:17" x14ac:dyDescent="0.2"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</row>
    <row r="76" spans="2:17" x14ac:dyDescent="0.2"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</row>
    <row r="77" spans="2:17" x14ac:dyDescent="0.2"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</row>
    <row r="78" spans="2:17" x14ac:dyDescent="0.2"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</row>
    <row r="79" spans="2:17" x14ac:dyDescent="0.2"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</row>
    <row r="80" spans="2:17" x14ac:dyDescent="0.2"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</row>
    <row r="81" spans="2:17" x14ac:dyDescent="0.2"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</row>
    <row r="82" spans="2:17" x14ac:dyDescent="0.2"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</row>
    <row r="83" spans="2:17" x14ac:dyDescent="0.2"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</row>
    <row r="84" spans="2:17" x14ac:dyDescent="0.2"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</row>
    <row r="85" spans="2:17" x14ac:dyDescent="0.2"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</row>
    <row r="86" spans="2:17" x14ac:dyDescent="0.2"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</row>
    <row r="87" spans="2:17" x14ac:dyDescent="0.2"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</row>
    <row r="88" spans="2:17" x14ac:dyDescent="0.2"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</row>
    <row r="89" spans="2:17" x14ac:dyDescent="0.2"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</row>
    <row r="90" spans="2:17" x14ac:dyDescent="0.2"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</row>
    <row r="91" spans="2:17" x14ac:dyDescent="0.2"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</row>
    <row r="92" spans="2:17" x14ac:dyDescent="0.2"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</row>
    <row r="93" spans="2:17" x14ac:dyDescent="0.2"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</row>
    <row r="94" spans="2:17" x14ac:dyDescent="0.2"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</row>
    <row r="95" spans="2:17" x14ac:dyDescent="0.2"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</row>
    <row r="96" spans="2:17" x14ac:dyDescent="0.2"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</row>
    <row r="97" spans="2:17" x14ac:dyDescent="0.2"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</row>
    <row r="98" spans="2:17" x14ac:dyDescent="0.2"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</row>
    <row r="99" spans="2:17" x14ac:dyDescent="0.2"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</row>
    <row r="100" spans="2:17" x14ac:dyDescent="0.2"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</row>
    <row r="101" spans="2:17" x14ac:dyDescent="0.2"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</row>
    <row r="102" spans="2:17" x14ac:dyDescent="0.2"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</row>
    <row r="103" spans="2:17" x14ac:dyDescent="0.2"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</row>
    <row r="104" spans="2:17" x14ac:dyDescent="0.2"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</row>
    <row r="105" spans="2:17" x14ac:dyDescent="0.2"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</row>
    <row r="106" spans="2:17" x14ac:dyDescent="0.2"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</row>
    <row r="107" spans="2:17" x14ac:dyDescent="0.2"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</row>
    <row r="108" spans="2:17" x14ac:dyDescent="0.2"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</row>
    <row r="109" spans="2:17" x14ac:dyDescent="0.2"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</row>
    <row r="110" spans="2:17" x14ac:dyDescent="0.2"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</row>
    <row r="111" spans="2:17" x14ac:dyDescent="0.2"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</row>
    <row r="112" spans="2:17" x14ac:dyDescent="0.2"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</row>
    <row r="113" spans="2:17" x14ac:dyDescent="0.2"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</row>
    <row r="114" spans="2:17" x14ac:dyDescent="0.2"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</row>
    <row r="115" spans="2:17" x14ac:dyDescent="0.2"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</row>
    <row r="116" spans="2:17" x14ac:dyDescent="0.2"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</row>
    <row r="117" spans="2:17" x14ac:dyDescent="0.2"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</row>
    <row r="118" spans="2:17" x14ac:dyDescent="0.2"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</row>
    <row r="119" spans="2:17" x14ac:dyDescent="0.2"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</row>
    <row r="120" spans="2:17" x14ac:dyDescent="0.2"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</row>
    <row r="121" spans="2:17" x14ac:dyDescent="0.2"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</row>
    <row r="122" spans="2:17" x14ac:dyDescent="0.2"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</row>
    <row r="123" spans="2:17" x14ac:dyDescent="0.2"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</row>
    <row r="124" spans="2:17" x14ac:dyDescent="0.2"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</row>
    <row r="125" spans="2:17" x14ac:dyDescent="0.2"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</row>
    <row r="126" spans="2:17" x14ac:dyDescent="0.2"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</row>
    <row r="127" spans="2:17" x14ac:dyDescent="0.2"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</row>
    <row r="128" spans="2:17" x14ac:dyDescent="0.2"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</row>
    <row r="129" spans="2:17" x14ac:dyDescent="0.2"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</row>
    <row r="130" spans="2:17" x14ac:dyDescent="0.2"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</row>
    <row r="131" spans="2:17" x14ac:dyDescent="0.2"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</row>
    <row r="132" spans="2:17" x14ac:dyDescent="0.2"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</row>
    <row r="133" spans="2:17" x14ac:dyDescent="0.2"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</row>
    <row r="134" spans="2:17" x14ac:dyDescent="0.2"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</row>
    <row r="135" spans="2:17" x14ac:dyDescent="0.2"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</row>
    <row r="136" spans="2:17" x14ac:dyDescent="0.2"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</row>
    <row r="137" spans="2:17" x14ac:dyDescent="0.2"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</row>
    <row r="138" spans="2:17" x14ac:dyDescent="0.2"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</row>
    <row r="139" spans="2:17" x14ac:dyDescent="0.2"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</row>
    <row r="140" spans="2:17" x14ac:dyDescent="0.2"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</row>
    <row r="141" spans="2:17" x14ac:dyDescent="0.2"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</row>
    <row r="142" spans="2:17" x14ac:dyDescent="0.2"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</row>
    <row r="143" spans="2:17" x14ac:dyDescent="0.2"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</row>
    <row r="144" spans="2:17" x14ac:dyDescent="0.2"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</row>
    <row r="145" spans="2:17" x14ac:dyDescent="0.2"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</row>
    <row r="146" spans="2:17" x14ac:dyDescent="0.2"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</row>
    <row r="147" spans="2:17" x14ac:dyDescent="0.2"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</row>
    <row r="148" spans="2:17" x14ac:dyDescent="0.2"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</row>
    <row r="149" spans="2:17" x14ac:dyDescent="0.2"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</row>
    <row r="150" spans="2:17" x14ac:dyDescent="0.2"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</row>
    <row r="151" spans="2:17" x14ac:dyDescent="0.2"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</row>
    <row r="152" spans="2:17" x14ac:dyDescent="0.2"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</row>
    <row r="153" spans="2:17" x14ac:dyDescent="0.2"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</row>
    <row r="154" spans="2:17" x14ac:dyDescent="0.2"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</row>
    <row r="155" spans="2:17" x14ac:dyDescent="0.2"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</row>
    <row r="156" spans="2:17" x14ac:dyDescent="0.2"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</row>
    <row r="157" spans="2:17" x14ac:dyDescent="0.2"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</row>
    <row r="158" spans="2:17" x14ac:dyDescent="0.2"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</row>
    <row r="159" spans="2:17" x14ac:dyDescent="0.2"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</row>
    <row r="160" spans="2:17" x14ac:dyDescent="0.2"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</row>
    <row r="161" spans="2:17" x14ac:dyDescent="0.2"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</row>
    <row r="162" spans="2:17" x14ac:dyDescent="0.2"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</row>
    <row r="163" spans="2:17" x14ac:dyDescent="0.2"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</row>
    <row r="164" spans="2:17" x14ac:dyDescent="0.2"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</row>
    <row r="165" spans="2:17" x14ac:dyDescent="0.2"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</row>
    <row r="166" spans="2:17" x14ac:dyDescent="0.2"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</row>
    <row r="167" spans="2:17" x14ac:dyDescent="0.2"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</row>
    <row r="168" spans="2:17" x14ac:dyDescent="0.2"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</row>
    <row r="169" spans="2:17" x14ac:dyDescent="0.2"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</row>
    <row r="170" spans="2:17" x14ac:dyDescent="0.2"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</row>
    <row r="171" spans="2:17" x14ac:dyDescent="0.2"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</row>
    <row r="172" spans="2:17" x14ac:dyDescent="0.2"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</row>
    <row r="173" spans="2:17" x14ac:dyDescent="0.2"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</row>
    <row r="174" spans="2:17" x14ac:dyDescent="0.2"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</row>
    <row r="175" spans="2:17" x14ac:dyDescent="0.2"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</row>
    <row r="176" spans="2:17" x14ac:dyDescent="0.2"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</row>
    <row r="177" spans="2:17" x14ac:dyDescent="0.2"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</row>
    <row r="178" spans="2:17" x14ac:dyDescent="0.2"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</row>
    <row r="179" spans="2:17" x14ac:dyDescent="0.2"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</row>
    <row r="180" spans="2:17" x14ac:dyDescent="0.2"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</row>
    <row r="181" spans="2:17" x14ac:dyDescent="0.2"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</row>
    <row r="182" spans="2:17" x14ac:dyDescent="0.2"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</row>
    <row r="183" spans="2:17" x14ac:dyDescent="0.2"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</row>
    <row r="184" spans="2:17" x14ac:dyDescent="0.2"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</row>
    <row r="185" spans="2:17" x14ac:dyDescent="0.2"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</row>
    <row r="186" spans="2:17" x14ac:dyDescent="0.2"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</row>
    <row r="187" spans="2:17" x14ac:dyDescent="0.2"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</row>
    <row r="188" spans="2:17" x14ac:dyDescent="0.2"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</row>
    <row r="189" spans="2:17" x14ac:dyDescent="0.2"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</row>
    <row r="190" spans="2:17" x14ac:dyDescent="0.2"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</row>
    <row r="191" spans="2:17" x14ac:dyDescent="0.2"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</row>
    <row r="192" spans="2:17" x14ac:dyDescent="0.2">
      <c r="B192" s="52"/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</row>
    <row r="193" spans="2:17" x14ac:dyDescent="0.2">
      <c r="B193" s="52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</row>
    <row r="194" spans="2:17" x14ac:dyDescent="0.2"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</row>
    <row r="195" spans="2:17" x14ac:dyDescent="0.2">
      <c r="B195" s="52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</row>
    <row r="196" spans="2:17" x14ac:dyDescent="0.2">
      <c r="B196" s="52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</row>
    <row r="197" spans="2:17" x14ac:dyDescent="0.2">
      <c r="B197" s="52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</row>
    <row r="198" spans="2:17" x14ac:dyDescent="0.2">
      <c r="B198" s="52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</row>
    <row r="199" spans="2:17" x14ac:dyDescent="0.2">
      <c r="B199" s="52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</row>
    <row r="200" spans="2:17" x14ac:dyDescent="0.2"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</row>
    <row r="201" spans="2:17" x14ac:dyDescent="0.2">
      <c r="B201" s="52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</row>
    <row r="202" spans="2:17" x14ac:dyDescent="0.2">
      <c r="B202" s="52"/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</row>
    <row r="203" spans="2:17" x14ac:dyDescent="0.2">
      <c r="B203" s="52"/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</row>
    <row r="204" spans="2:17" x14ac:dyDescent="0.2">
      <c r="B204" s="52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</row>
    <row r="205" spans="2:17" x14ac:dyDescent="0.2">
      <c r="B205" s="52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</row>
    <row r="206" spans="2:17" x14ac:dyDescent="0.2">
      <c r="B206" s="52"/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</row>
    <row r="207" spans="2:17" x14ac:dyDescent="0.2">
      <c r="B207" s="52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</row>
    <row r="208" spans="2:17" x14ac:dyDescent="0.2">
      <c r="B208" s="52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</row>
    <row r="209" spans="2:17" x14ac:dyDescent="0.2">
      <c r="B209" s="52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</row>
    <row r="210" spans="2:17" x14ac:dyDescent="0.2">
      <c r="B210" s="52"/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</row>
    <row r="211" spans="2:17" x14ac:dyDescent="0.2"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</row>
    <row r="212" spans="2:17" x14ac:dyDescent="0.2">
      <c r="B212" s="52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</row>
    <row r="213" spans="2:17" x14ac:dyDescent="0.2">
      <c r="B213" s="52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</row>
    <row r="214" spans="2:17" x14ac:dyDescent="0.2">
      <c r="B214" s="52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</row>
    <row r="215" spans="2:17" x14ac:dyDescent="0.2"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</row>
    <row r="216" spans="2:17" x14ac:dyDescent="0.2">
      <c r="B216" s="52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</row>
    <row r="217" spans="2:17" x14ac:dyDescent="0.2">
      <c r="B217" s="52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</row>
    <row r="218" spans="2:17" x14ac:dyDescent="0.2"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</row>
    <row r="219" spans="2:17" x14ac:dyDescent="0.2">
      <c r="B219" s="52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</row>
    <row r="220" spans="2:17" x14ac:dyDescent="0.2">
      <c r="B220" s="52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</row>
    <row r="221" spans="2:17" x14ac:dyDescent="0.2">
      <c r="B221" s="52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</row>
    <row r="222" spans="2:17" x14ac:dyDescent="0.2"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</row>
    <row r="223" spans="2:17" x14ac:dyDescent="0.2"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</row>
    <row r="224" spans="2:17" x14ac:dyDescent="0.2"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</row>
    <row r="225" spans="2:17" x14ac:dyDescent="0.2">
      <c r="B225" s="52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</row>
    <row r="226" spans="2:17" x14ac:dyDescent="0.2"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</row>
    <row r="227" spans="2:17" x14ac:dyDescent="0.2"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</row>
    <row r="228" spans="2:17" x14ac:dyDescent="0.2"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</row>
    <row r="229" spans="2:17" x14ac:dyDescent="0.2"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</row>
    <row r="230" spans="2:17" x14ac:dyDescent="0.2">
      <c r="B230" s="52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</row>
    <row r="231" spans="2:17" x14ac:dyDescent="0.2">
      <c r="B231" s="52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</row>
    <row r="232" spans="2:17" x14ac:dyDescent="0.2"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</row>
    <row r="233" spans="2:17" x14ac:dyDescent="0.2">
      <c r="B233" s="52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</row>
    <row r="234" spans="2:17" x14ac:dyDescent="0.2"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</row>
    <row r="235" spans="2:17" x14ac:dyDescent="0.2"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</row>
    <row r="236" spans="2:17" x14ac:dyDescent="0.2">
      <c r="B236" s="52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</row>
    <row r="237" spans="2:17" x14ac:dyDescent="0.2">
      <c r="B237" s="52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</row>
    <row r="238" spans="2:17" x14ac:dyDescent="0.2"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</row>
    <row r="239" spans="2:17" x14ac:dyDescent="0.2"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</row>
    <row r="240" spans="2:17" x14ac:dyDescent="0.2"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</row>
    <row r="241" spans="2:17" x14ac:dyDescent="0.2">
      <c r="B241" s="52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</row>
    <row r="242" spans="2:17" x14ac:dyDescent="0.2"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</row>
    <row r="243" spans="2:17" x14ac:dyDescent="0.2"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</row>
    <row r="244" spans="2:17" x14ac:dyDescent="0.2"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</row>
    <row r="245" spans="2:17" x14ac:dyDescent="0.2"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</row>
    <row r="246" spans="2:17" x14ac:dyDescent="0.2"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</row>
    <row r="247" spans="2:17" x14ac:dyDescent="0.2">
      <c r="B247" s="52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</row>
    <row r="248" spans="2:17" x14ac:dyDescent="0.2"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</row>
    <row r="249" spans="2:17" x14ac:dyDescent="0.2"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</row>
    <row r="250" spans="2:17" x14ac:dyDescent="0.2"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</row>
    <row r="251" spans="2:17" x14ac:dyDescent="0.2">
      <c r="B251" s="52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</row>
    <row r="252" spans="2:17" x14ac:dyDescent="0.2">
      <c r="B252" s="52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</row>
    <row r="253" spans="2:17" x14ac:dyDescent="0.2">
      <c r="B253" s="52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</row>
    <row r="254" spans="2:17" x14ac:dyDescent="0.2">
      <c r="B254" s="52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</row>
    <row r="255" spans="2:17" x14ac:dyDescent="0.2">
      <c r="B255" s="52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</row>
    <row r="256" spans="2:17" x14ac:dyDescent="0.2">
      <c r="B256" s="52"/>
      <c r="C256" s="52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</row>
    <row r="257" spans="2:17" x14ac:dyDescent="0.2">
      <c r="B257" s="52"/>
      <c r="C257" s="52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</row>
    <row r="258" spans="2:17" x14ac:dyDescent="0.2">
      <c r="B258" s="52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</row>
    <row r="259" spans="2:17" x14ac:dyDescent="0.2">
      <c r="B259" s="52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</row>
    <row r="260" spans="2:17" x14ac:dyDescent="0.2">
      <c r="B260" s="52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</row>
    <row r="261" spans="2:17" x14ac:dyDescent="0.2">
      <c r="B261" s="52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</row>
    <row r="262" spans="2:17" x14ac:dyDescent="0.2">
      <c r="B262" s="52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</row>
    <row r="263" spans="2:17" x14ac:dyDescent="0.2">
      <c r="B263" s="52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</row>
    <row r="264" spans="2:17" x14ac:dyDescent="0.2">
      <c r="B264" s="52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</row>
    <row r="265" spans="2:17" x14ac:dyDescent="0.2">
      <c r="B265" s="52"/>
      <c r="C265" s="52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</row>
    <row r="266" spans="2:17" x14ac:dyDescent="0.2">
      <c r="B266" s="52"/>
      <c r="C266" s="52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</row>
    <row r="267" spans="2:17" x14ac:dyDescent="0.2">
      <c r="B267" s="52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</row>
    <row r="268" spans="2:17" x14ac:dyDescent="0.2">
      <c r="B268" s="52"/>
      <c r="C268" s="52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</row>
    <row r="269" spans="2:17" x14ac:dyDescent="0.2">
      <c r="B269" s="52"/>
      <c r="C269" s="52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</row>
    <row r="270" spans="2:17" x14ac:dyDescent="0.2">
      <c r="B270" s="52"/>
      <c r="C270" s="52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</row>
    <row r="271" spans="2:17" x14ac:dyDescent="0.2">
      <c r="B271" s="52"/>
      <c r="C271" s="52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</row>
    <row r="272" spans="2:17" x14ac:dyDescent="0.2">
      <c r="B272" s="52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</row>
    <row r="273" spans="2:17" x14ac:dyDescent="0.2">
      <c r="B273" s="52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</row>
    <row r="274" spans="2:17" x14ac:dyDescent="0.2">
      <c r="B274" s="52"/>
      <c r="C274" s="52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</row>
    <row r="275" spans="2:17" x14ac:dyDescent="0.2">
      <c r="B275" s="52"/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</row>
    <row r="276" spans="2:17" x14ac:dyDescent="0.2">
      <c r="B276" s="52"/>
      <c r="C276" s="52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</row>
    <row r="277" spans="2:17" x14ac:dyDescent="0.2">
      <c r="B277" s="52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</row>
    <row r="278" spans="2:17" x14ac:dyDescent="0.2">
      <c r="B278" s="52"/>
      <c r="C278" s="52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</row>
    <row r="279" spans="2:17" x14ac:dyDescent="0.2">
      <c r="B279" s="52"/>
      <c r="C279" s="52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</row>
    <row r="280" spans="2:17" x14ac:dyDescent="0.2">
      <c r="B280" s="52"/>
      <c r="C280" s="52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</row>
    <row r="281" spans="2:17" x14ac:dyDescent="0.2">
      <c r="B281" s="52"/>
      <c r="C281" s="52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</row>
    <row r="282" spans="2:17" x14ac:dyDescent="0.2">
      <c r="B282" s="52"/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</row>
    <row r="283" spans="2:17" x14ac:dyDescent="0.2">
      <c r="B283" s="52"/>
      <c r="C283" s="52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</row>
    <row r="284" spans="2:17" x14ac:dyDescent="0.2">
      <c r="B284" s="52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</row>
    <row r="285" spans="2:17" x14ac:dyDescent="0.2">
      <c r="B285" s="52"/>
      <c r="C285" s="52"/>
      <c r="D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</row>
    <row r="286" spans="2:17" x14ac:dyDescent="0.2">
      <c r="B286" s="52"/>
      <c r="C286" s="52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</row>
    <row r="287" spans="2:17" x14ac:dyDescent="0.2">
      <c r="B287" s="52"/>
      <c r="C287" s="52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</row>
    <row r="288" spans="2:17" x14ac:dyDescent="0.2">
      <c r="B288" s="52"/>
      <c r="C288" s="52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</row>
    <row r="289" spans="2:17" x14ac:dyDescent="0.2">
      <c r="B289" s="52"/>
      <c r="C289" s="52"/>
      <c r="D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</row>
    <row r="290" spans="2:17" x14ac:dyDescent="0.2">
      <c r="B290" s="52"/>
      <c r="C290" s="52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</row>
    <row r="291" spans="2:17" x14ac:dyDescent="0.2">
      <c r="B291" s="52"/>
      <c r="C291" s="52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</row>
    <row r="292" spans="2:17" x14ac:dyDescent="0.2">
      <c r="B292" s="52"/>
      <c r="C292" s="52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</row>
    <row r="293" spans="2:17" x14ac:dyDescent="0.2">
      <c r="B293" s="52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</row>
    <row r="294" spans="2:17" x14ac:dyDescent="0.2">
      <c r="B294" s="52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</row>
    <row r="295" spans="2:17" x14ac:dyDescent="0.2">
      <c r="B295" s="52"/>
      <c r="C295" s="52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</row>
    <row r="296" spans="2:17" x14ac:dyDescent="0.2">
      <c r="B296" s="52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</row>
    <row r="297" spans="2:17" x14ac:dyDescent="0.2">
      <c r="B297" s="52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</row>
    <row r="298" spans="2:17" x14ac:dyDescent="0.2">
      <c r="B298" s="52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</row>
    <row r="299" spans="2:17" x14ac:dyDescent="0.2">
      <c r="B299" s="52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</row>
    <row r="300" spans="2:17" x14ac:dyDescent="0.2">
      <c r="B300" s="52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</row>
    <row r="301" spans="2:17" x14ac:dyDescent="0.2">
      <c r="B301" s="52"/>
      <c r="C301" s="52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</row>
    <row r="302" spans="2:17" x14ac:dyDescent="0.2">
      <c r="B302" s="52"/>
      <c r="C302" s="52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</row>
    <row r="303" spans="2:17" x14ac:dyDescent="0.2">
      <c r="B303" s="52"/>
      <c r="C303" s="52"/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</row>
    <row r="304" spans="2:17" x14ac:dyDescent="0.2">
      <c r="B304" s="52"/>
      <c r="C304" s="52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</row>
  </sheetData>
  <sheetProtection selectLockedCells="1"/>
  <mergeCells count="42">
    <mergeCell ref="K70:Q70"/>
    <mergeCell ref="Q43:Q46"/>
    <mergeCell ref="O46:P46"/>
    <mergeCell ref="B43:F44"/>
    <mergeCell ref="I46:L46"/>
    <mergeCell ref="I44:L44"/>
    <mergeCell ref="O44:P44"/>
    <mergeCell ref="C51:C52"/>
    <mergeCell ref="G45:G46"/>
    <mergeCell ref="B49:B50"/>
    <mergeCell ref="C49:C50"/>
    <mergeCell ref="C59:C60"/>
    <mergeCell ref="C57:C58"/>
    <mergeCell ref="G43:G44"/>
    <mergeCell ref="D49:D50"/>
    <mergeCell ref="E49:E50"/>
    <mergeCell ref="B5:P5"/>
    <mergeCell ref="B9:P9"/>
    <mergeCell ref="I12:L12"/>
    <mergeCell ref="B11:P11"/>
    <mergeCell ref="Q12:Q13"/>
    <mergeCell ref="B45:F46"/>
    <mergeCell ref="B29:P29"/>
    <mergeCell ref="C61:C62"/>
    <mergeCell ref="Q27:Q29"/>
    <mergeCell ref="B12:B13"/>
    <mergeCell ref="C12:C13"/>
    <mergeCell ref="D12:D13"/>
    <mergeCell ref="E12:E13"/>
    <mergeCell ref="B27:F28"/>
    <mergeCell ref="G27:G28"/>
    <mergeCell ref="H12:H13"/>
    <mergeCell ref="M12:P12"/>
    <mergeCell ref="O28:P28"/>
    <mergeCell ref="I28:L28"/>
    <mergeCell ref="F12:F13"/>
    <mergeCell ref="G12:G13"/>
    <mergeCell ref="C63:C64"/>
    <mergeCell ref="C65:C66"/>
    <mergeCell ref="C67:C68"/>
    <mergeCell ref="C53:C54"/>
    <mergeCell ref="C55:C56"/>
  </mergeCells>
  <phoneticPr fontId="3" type="noConversion"/>
  <pageMargins left="0.78740157480314965" right="0.39370078740157483" top="0.43307086614173229" bottom="0.39370078740157483" header="0.15748031496062992" footer="0.19685039370078741"/>
  <pageSetup paperSize="9" scale="79" orientation="portrait" r:id="rId1"/>
  <headerFooter alignWithMargins="0">
    <oddFooter>&amp;LF 83.07/Ed.06_F01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BE302"/>
  <sheetViews>
    <sheetView showGridLines="0" topLeftCell="A22" zoomScale="115" zoomScaleNormal="115" workbookViewId="0">
      <selection activeCell="K7" sqref="K7"/>
    </sheetView>
  </sheetViews>
  <sheetFormatPr defaultColWidth="9.140625" defaultRowHeight="11.25" x14ac:dyDescent="0.2"/>
  <cols>
    <col min="1" max="1" width="9.140625" style="48"/>
    <col min="2" max="2" width="3.140625" style="3" customWidth="1"/>
    <col min="3" max="3" width="3.85546875" style="3" customWidth="1"/>
    <col min="4" max="4" width="45.85546875" style="3" customWidth="1"/>
    <col min="5" max="5" width="11.7109375" style="3" customWidth="1"/>
    <col min="6" max="6" width="4.140625" style="3" customWidth="1"/>
    <col min="7" max="7" width="5.140625" style="3" customWidth="1"/>
    <col min="8" max="12" width="3.5703125" style="3" customWidth="1"/>
    <col min="13" max="14" width="4.28515625" style="3" customWidth="1"/>
    <col min="15" max="15" width="4.7109375" style="3" customWidth="1"/>
    <col min="16" max="17" width="4.5703125" style="3" customWidth="1"/>
    <col min="18" max="18" width="9.140625" style="161"/>
    <col min="19" max="19" width="4.42578125" style="161" customWidth="1"/>
    <col min="20" max="30" width="4.140625" style="161" customWidth="1"/>
    <col min="31" max="31" width="4.5703125" style="161" customWidth="1"/>
    <col min="32" max="45" width="3.85546875" style="161" customWidth="1"/>
    <col min="46" max="46" width="9.140625" style="161"/>
    <col min="47" max="57" width="9.140625" style="52"/>
    <col min="58" max="16384" width="9.140625" style="3"/>
  </cols>
  <sheetData>
    <row r="1" spans="1:57" s="47" customFormat="1" x14ac:dyDescent="0.2">
      <c r="A1" s="48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</row>
    <row r="2" spans="1:57" s="71" customFormat="1" ht="15" x14ac:dyDescent="0.2">
      <c r="A2" s="49"/>
      <c r="B2" s="40" t="s">
        <v>98</v>
      </c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</row>
    <row r="3" spans="1:57" s="71" customFormat="1" ht="15" x14ac:dyDescent="0.2">
      <c r="A3" s="49"/>
      <c r="B3" s="40" t="s">
        <v>17</v>
      </c>
      <c r="H3" s="407"/>
      <c r="I3"/>
      <c r="J3" s="515" t="s">
        <v>228</v>
      </c>
      <c r="K3"/>
      <c r="L3" s="407"/>
      <c r="O3" s="71" t="s">
        <v>61</v>
      </c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</row>
    <row r="4" spans="1:57" s="71" customFormat="1" ht="15" x14ac:dyDescent="0.2">
      <c r="A4" s="49"/>
      <c r="B4" s="109" t="str">
        <f>'AN I'!B4</f>
        <v>Departamentul ………………………………….</v>
      </c>
      <c r="M4" s="71">
        <f>Pagina1!$G$7</f>
        <v>0</v>
      </c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</row>
    <row r="5" spans="1:57" ht="15.75" x14ac:dyDescent="0.2">
      <c r="B5" s="466" t="s">
        <v>19</v>
      </c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  <c r="P5" s="466"/>
      <c r="Q5" s="4"/>
    </row>
    <row r="6" spans="1:57" ht="12.75" x14ac:dyDescent="0.2">
      <c r="B6" s="160" t="str">
        <f>CONCATENATE(Pagina1!B9,"  ",Pagina1!D9)</f>
        <v>Domeniul:  ……………………..</v>
      </c>
      <c r="C6" s="1"/>
    </row>
    <row r="7" spans="1:57" ht="12.75" x14ac:dyDescent="0.2">
      <c r="B7" s="271" t="str">
        <f>CONCATENATE(Pagina1!B10,"  ",Pagina1!D10)</f>
        <v>Programul de studii:  ……………………..</v>
      </c>
    </row>
    <row r="8" spans="1:57" x14ac:dyDescent="0.2">
      <c r="B8" s="5"/>
    </row>
    <row r="9" spans="1:57" s="6" customFormat="1" ht="15.75" x14ac:dyDescent="0.2">
      <c r="A9" s="50"/>
      <c r="B9" s="466" t="s">
        <v>91</v>
      </c>
      <c r="C9" s="466"/>
      <c r="D9" s="466"/>
      <c r="E9" s="466"/>
      <c r="F9" s="466"/>
      <c r="G9" s="466"/>
      <c r="H9" s="466"/>
      <c r="I9" s="466"/>
      <c r="J9" s="466"/>
      <c r="K9" s="466"/>
      <c r="L9" s="466"/>
      <c r="M9" s="466"/>
      <c r="N9" s="466"/>
      <c r="O9" s="466"/>
      <c r="P9" s="466"/>
      <c r="Q9" s="4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163"/>
      <c r="AS9" s="163"/>
      <c r="AT9" s="163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</row>
    <row r="10" spans="1:57" ht="13.5" thickBot="1" x14ac:dyDescent="0.25">
      <c r="C10" s="7"/>
      <c r="E10" s="8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57" ht="13.5" customHeight="1" thickBot="1" x14ac:dyDescent="0.25">
      <c r="B11" s="458" t="s">
        <v>231</v>
      </c>
      <c r="C11" s="459"/>
      <c r="D11" s="459"/>
      <c r="E11" s="459"/>
      <c r="F11" s="459"/>
      <c r="G11" s="459"/>
      <c r="H11" s="459"/>
      <c r="I11" s="459"/>
      <c r="J11" s="459"/>
      <c r="K11" s="459"/>
      <c r="L11" s="459"/>
      <c r="M11" s="459"/>
      <c r="N11" s="459"/>
      <c r="O11" s="459"/>
      <c r="P11" s="479"/>
      <c r="Q11" s="9"/>
    </row>
    <row r="12" spans="1:57" s="10" customFormat="1" ht="15" customHeight="1" x14ac:dyDescent="0.2">
      <c r="A12" s="51"/>
      <c r="B12" s="476" t="s">
        <v>0</v>
      </c>
      <c r="C12" s="455" t="s">
        <v>29</v>
      </c>
      <c r="D12" s="455" t="s">
        <v>1</v>
      </c>
      <c r="E12" s="455" t="s">
        <v>3</v>
      </c>
      <c r="F12" s="455" t="s">
        <v>2</v>
      </c>
      <c r="G12" s="455" t="s">
        <v>8</v>
      </c>
      <c r="H12" s="456" t="s">
        <v>9</v>
      </c>
      <c r="I12" s="476" t="s">
        <v>15</v>
      </c>
      <c r="J12" s="455"/>
      <c r="K12" s="455"/>
      <c r="L12" s="477"/>
      <c r="M12" s="454" t="s">
        <v>16</v>
      </c>
      <c r="N12" s="455"/>
      <c r="O12" s="455"/>
      <c r="P12" s="456"/>
      <c r="Q12" s="446" t="s">
        <v>39</v>
      </c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/>
      <c r="AL12" s="164"/>
      <c r="AM12" s="164"/>
      <c r="AN12" s="164"/>
      <c r="AO12" s="164"/>
      <c r="AP12" s="164"/>
      <c r="AQ12" s="164"/>
      <c r="AR12" s="164"/>
      <c r="AS12" s="164"/>
      <c r="AT12" s="164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</row>
    <row r="13" spans="1:57" s="10" customFormat="1" ht="13.5" customHeight="1" thickBot="1" x14ac:dyDescent="0.25">
      <c r="A13" s="51"/>
      <c r="B13" s="478"/>
      <c r="C13" s="457"/>
      <c r="D13" s="457"/>
      <c r="E13" s="457"/>
      <c r="F13" s="457"/>
      <c r="G13" s="457"/>
      <c r="H13" s="475"/>
      <c r="I13" s="11" t="s">
        <v>4</v>
      </c>
      <c r="J13" s="12" t="s">
        <v>5</v>
      </c>
      <c r="K13" s="12" t="s">
        <v>6</v>
      </c>
      <c r="L13" s="64" t="s">
        <v>7</v>
      </c>
      <c r="M13" s="59" t="s">
        <v>12</v>
      </c>
      <c r="N13" s="12" t="s">
        <v>13</v>
      </c>
      <c r="O13" s="12" t="s">
        <v>10</v>
      </c>
      <c r="P13" s="13" t="s">
        <v>11</v>
      </c>
      <c r="Q13" s="447"/>
      <c r="R13" s="164"/>
      <c r="S13" s="164" t="s">
        <v>27</v>
      </c>
      <c r="T13" s="165" t="s">
        <v>4</v>
      </c>
      <c r="U13" s="165" t="s">
        <v>5</v>
      </c>
      <c r="V13" s="165" t="s">
        <v>6</v>
      </c>
      <c r="W13" s="165" t="s">
        <v>7</v>
      </c>
      <c r="X13" s="166"/>
      <c r="Y13" s="167" t="s">
        <v>12</v>
      </c>
      <c r="Z13" s="167" t="s">
        <v>13</v>
      </c>
      <c r="AA13" s="167" t="s">
        <v>10</v>
      </c>
      <c r="AB13" s="168" t="s">
        <v>11</v>
      </c>
      <c r="AC13" s="166"/>
      <c r="AD13" s="164"/>
      <c r="AE13" s="164" t="s">
        <v>13</v>
      </c>
      <c r="AF13" s="164" t="s">
        <v>22</v>
      </c>
      <c r="AG13" s="164" t="s">
        <v>23</v>
      </c>
      <c r="AH13" s="164" t="s">
        <v>30</v>
      </c>
      <c r="AI13" s="164" t="s">
        <v>25</v>
      </c>
      <c r="AJ13" s="164"/>
      <c r="AK13" s="164"/>
      <c r="AL13" s="164"/>
      <c r="AM13" s="164"/>
      <c r="AN13" s="164"/>
      <c r="AO13" s="164"/>
      <c r="AP13" s="164" t="s">
        <v>39</v>
      </c>
      <c r="AQ13" s="164" t="s">
        <v>24</v>
      </c>
      <c r="AR13" s="164" t="s">
        <v>32</v>
      </c>
      <c r="AS13" s="164" t="s">
        <v>26</v>
      </c>
      <c r="AT13" s="164"/>
      <c r="AU13" s="55"/>
      <c r="AV13" s="301">
        <f>IF(F14="DI",G14,0)</f>
        <v>0</v>
      </c>
      <c r="AW13" s="301">
        <f>IF(F14="DO",G14,0)</f>
        <v>0</v>
      </c>
      <c r="AX13" s="301">
        <f>IF(F14="DL",G14,0)</f>
        <v>0</v>
      </c>
      <c r="BA13" s="320"/>
      <c r="BB13" s="320"/>
      <c r="BC13" s="320"/>
      <c r="BD13" s="320"/>
      <c r="BE13" s="55"/>
    </row>
    <row r="14" spans="1:57" ht="15" customHeight="1" x14ac:dyDescent="0.2">
      <c r="B14" s="329">
        <v>1</v>
      </c>
      <c r="C14" s="330"/>
      <c r="D14" s="331"/>
      <c r="E14" s="330"/>
      <c r="F14" s="330"/>
      <c r="G14" s="330"/>
      <c r="H14" s="333"/>
      <c r="I14" s="329"/>
      <c r="J14" s="330"/>
      <c r="K14" s="330"/>
      <c r="L14" s="334"/>
      <c r="M14" s="335"/>
      <c r="N14" s="336"/>
      <c r="O14" s="332"/>
      <c r="P14" s="355"/>
      <c r="Q14" s="39"/>
      <c r="S14" s="161">
        <f t="shared" ref="S14:S26" si="0">IF(F14="DL",0,G14)</f>
        <v>0</v>
      </c>
      <c r="T14" s="161">
        <f t="shared" ref="T14:T26" si="1">IF(F14="DL",0,I14)</f>
        <v>0</v>
      </c>
      <c r="U14" s="161">
        <f t="shared" ref="U14:U26" si="2">IF(F14="DL",0,J14)</f>
        <v>0</v>
      </c>
      <c r="V14" s="161">
        <f t="shared" ref="V14:V26" si="3">IF(F14="DL",0,K14)</f>
        <v>0</v>
      </c>
      <c r="W14" s="161">
        <f>IF($F$14="DL",0,L14)</f>
        <v>0</v>
      </c>
      <c r="Y14" s="161">
        <f t="shared" ref="Y14:Y26" si="4">IF($F14="DL",0,M14)</f>
        <v>0</v>
      </c>
      <c r="Z14" s="161">
        <f t="shared" ref="Z14:Z26" si="5">IF($F14="DL",0,N14)</f>
        <v>0</v>
      </c>
      <c r="AA14" s="161">
        <f t="shared" ref="AA14:AA26" si="6">IF($F14="DL",0,O14)</f>
        <v>0</v>
      </c>
      <c r="AB14" s="161">
        <f t="shared" ref="AB14:AB26" si="7">IF($F14="DL",0,P14)</f>
        <v>0</v>
      </c>
      <c r="AD14" s="161">
        <f t="shared" ref="AD14:AD26" si="8">IF(F14="DL",0,1)</f>
        <v>1</v>
      </c>
      <c r="AE14" s="161">
        <f t="shared" ref="AE14:AE26" si="9">J14+K14+L14</f>
        <v>0</v>
      </c>
      <c r="AF14" s="161">
        <f t="shared" ref="AF14:AF26" si="10">$AD14*IF($C14="F",$O14,0)</f>
        <v>0</v>
      </c>
      <c r="AG14" s="161">
        <f t="shared" ref="AG14:AG26" si="11">$AD14*IF($C14="C",$O14,0)</f>
        <v>0</v>
      </c>
      <c r="AH14" s="161">
        <f t="shared" ref="AH14:AH26" si="12">$AD14*IF($C14="D",$O14,0)</f>
        <v>0</v>
      </c>
      <c r="AI14" s="161">
        <f t="shared" ref="AI14:AI26" si="13">$AD14*IF($C14="S",$O14,0)</f>
        <v>0</v>
      </c>
      <c r="AP14" s="161">
        <f t="shared" ref="AP14:AP26" si="14">AD14*IF(Q14&lt;&gt;"",O14,0)</f>
        <v>0</v>
      </c>
      <c r="AQ14" s="161">
        <f t="shared" ref="AQ14:AQ26" si="15">IF(F14="DI",O14,0)</f>
        <v>0</v>
      </c>
      <c r="AR14" s="161">
        <f t="shared" ref="AR14:AR26" si="16">IF(F14="DO",O14,0)</f>
        <v>0</v>
      </c>
      <c r="AS14" s="161">
        <f t="shared" ref="AS14:AS26" si="17">IF(F14="DL",O14,0)</f>
        <v>0</v>
      </c>
      <c r="AV14" s="301">
        <f t="shared" ref="AV14:AV26" si="18">IF(F15="DI",G15,0)</f>
        <v>0</v>
      </c>
      <c r="AW14" s="301">
        <f t="shared" ref="AW14:AW26" si="19">IF(F15="DO",G15,0)</f>
        <v>0</v>
      </c>
      <c r="AX14" s="301">
        <f t="shared" ref="AX14:AX26" si="20">IF(F15="DL",G15,0)</f>
        <v>0</v>
      </c>
      <c r="AY14" s="320" t="s">
        <v>214</v>
      </c>
      <c r="AZ14" s="320">
        <v>501</v>
      </c>
      <c r="BA14" s="321"/>
      <c r="BB14" s="321"/>
      <c r="BC14" s="321"/>
      <c r="BD14" s="321"/>
    </row>
    <row r="15" spans="1:57" ht="15" customHeight="1" x14ac:dyDescent="0.2">
      <c r="B15" s="338">
        <v>2</v>
      </c>
      <c r="C15" s="339"/>
      <c r="D15" s="340"/>
      <c r="E15" s="330"/>
      <c r="F15" s="339"/>
      <c r="G15" s="339"/>
      <c r="H15" s="341"/>
      <c r="I15" s="329"/>
      <c r="J15" s="330"/>
      <c r="K15" s="330"/>
      <c r="L15" s="334"/>
      <c r="M15" s="342"/>
      <c r="N15" s="343"/>
      <c r="O15" s="344"/>
      <c r="P15" s="355"/>
      <c r="Q15" s="39"/>
      <c r="S15" s="161">
        <f t="shared" si="0"/>
        <v>0</v>
      </c>
      <c r="T15" s="161">
        <f t="shared" si="1"/>
        <v>0</v>
      </c>
      <c r="U15" s="161">
        <f t="shared" si="2"/>
        <v>0</v>
      </c>
      <c r="V15" s="161">
        <f t="shared" si="3"/>
        <v>0</v>
      </c>
      <c r="W15" s="161">
        <f t="shared" ref="W15:W26" si="21">IF(F15="DL",0,L15)</f>
        <v>0</v>
      </c>
      <c r="Y15" s="161">
        <f t="shared" si="4"/>
        <v>0</v>
      </c>
      <c r="Z15" s="161">
        <f t="shared" si="5"/>
        <v>0</v>
      </c>
      <c r="AA15" s="161">
        <f t="shared" si="6"/>
        <v>0</v>
      </c>
      <c r="AB15" s="161">
        <f t="shared" si="7"/>
        <v>0</v>
      </c>
      <c r="AD15" s="161">
        <f t="shared" si="8"/>
        <v>1</v>
      </c>
      <c r="AE15" s="161">
        <f t="shared" si="9"/>
        <v>0</v>
      </c>
      <c r="AF15" s="161">
        <f t="shared" si="10"/>
        <v>0</v>
      </c>
      <c r="AG15" s="161">
        <f t="shared" si="11"/>
        <v>0</v>
      </c>
      <c r="AH15" s="161">
        <f t="shared" si="12"/>
        <v>0</v>
      </c>
      <c r="AI15" s="161">
        <f t="shared" si="13"/>
        <v>0</v>
      </c>
      <c r="AP15" s="161">
        <f t="shared" si="14"/>
        <v>0</v>
      </c>
      <c r="AQ15" s="161">
        <f t="shared" si="15"/>
        <v>0</v>
      </c>
      <c r="AR15" s="161">
        <f t="shared" si="16"/>
        <v>0</v>
      </c>
      <c r="AS15" s="161">
        <f t="shared" si="17"/>
        <v>0</v>
      </c>
      <c r="AV15" s="301">
        <f t="shared" si="18"/>
        <v>0</v>
      </c>
      <c r="AW15" s="301">
        <f t="shared" si="19"/>
        <v>0</v>
      </c>
      <c r="AX15" s="301">
        <f t="shared" si="20"/>
        <v>0</v>
      </c>
      <c r="AY15" s="320" t="s">
        <v>214</v>
      </c>
      <c r="AZ15" s="320">
        <v>502</v>
      </c>
      <c r="BA15" s="321"/>
      <c r="BB15" s="321"/>
      <c r="BC15" s="321"/>
      <c r="BD15" s="321"/>
    </row>
    <row r="16" spans="1:57" ht="15" customHeight="1" x14ac:dyDescent="0.2">
      <c r="B16" s="338">
        <v>3</v>
      </c>
      <c r="C16" s="339"/>
      <c r="D16" s="340"/>
      <c r="E16" s="330"/>
      <c r="F16" s="339"/>
      <c r="G16" s="339"/>
      <c r="H16" s="341"/>
      <c r="I16" s="329"/>
      <c r="J16" s="330"/>
      <c r="K16" s="330"/>
      <c r="L16" s="334"/>
      <c r="M16" s="342"/>
      <c r="N16" s="343"/>
      <c r="O16" s="344"/>
      <c r="P16" s="355"/>
      <c r="Q16" s="39"/>
      <c r="S16" s="161">
        <f t="shared" si="0"/>
        <v>0</v>
      </c>
      <c r="T16" s="161">
        <f t="shared" si="1"/>
        <v>0</v>
      </c>
      <c r="U16" s="161">
        <f t="shared" si="2"/>
        <v>0</v>
      </c>
      <c r="V16" s="161">
        <f t="shared" si="3"/>
        <v>0</v>
      </c>
      <c r="W16" s="161">
        <f t="shared" si="21"/>
        <v>0</v>
      </c>
      <c r="Y16" s="161">
        <f t="shared" si="4"/>
        <v>0</v>
      </c>
      <c r="Z16" s="161">
        <f t="shared" si="5"/>
        <v>0</v>
      </c>
      <c r="AA16" s="161">
        <f t="shared" si="6"/>
        <v>0</v>
      </c>
      <c r="AB16" s="161">
        <f t="shared" si="7"/>
        <v>0</v>
      </c>
      <c r="AD16" s="161">
        <f t="shared" si="8"/>
        <v>1</v>
      </c>
      <c r="AE16" s="161">
        <f t="shared" si="9"/>
        <v>0</v>
      </c>
      <c r="AF16" s="161">
        <f t="shared" si="10"/>
        <v>0</v>
      </c>
      <c r="AG16" s="161">
        <f t="shared" si="11"/>
        <v>0</v>
      </c>
      <c r="AH16" s="161">
        <f t="shared" si="12"/>
        <v>0</v>
      </c>
      <c r="AI16" s="161">
        <f t="shared" si="13"/>
        <v>0</v>
      </c>
      <c r="AP16" s="161">
        <f t="shared" si="14"/>
        <v>0</v>
      </c>
      <c r="AQ16" s="161">
        <f t="shared" si="15"/>
        <v>0</v>
      </c>
      <c r="AR16" s="161">
        <f t="shared" si="16"/>
        <v>0</v>
      </c>
      <c r="AS16" s="161">
        <f t="shared" si="17"/>
        <v>0</v>
      </c>
      <c r="AV16" s="301">
        <f t="shared" si="18"/>
        <v>0</v>
      </c>
      <c r="AW16" s="301">
        <f t="shared" si="19"/>
        <v>0</v>
      </c>
      <c r="AX16" s="301">
        <f t="shared" si="20"/>
        <v>0</v>
      </c>
      <c r="AY16" s="320" t="s">
        <v>214</v>
      </c>
      <c r="AZ16" s="320">
        <v>503</v>
      </c>
      <c r="BA16" s="321"/>
      <c r="BB16" s="321"/>
      <c r="BC16" s="321"/>
      <c r="BD16" s="321"/>
    </row>
    <row r="17" spans="1:57" ht="15" customHeight="1" x14ac:dyDescent="0.2">
      <c r="B17" s="329">
        <v>4</v>
      </c>
      <c r="C17" s="339"/>
      <c r="D17" s="340"/>
      <c r="E17" s="330"/>
      <c r="F17" s="330"/>
      <c r="G17" s="339"/>
      <c r="H17" s="341"/>
      <c r="I17" s="329"/>
      <c r="J17" s="330"/>
      <c r="K17" s="330"/>
      <c r="L17" s="334"/>
      <c r="M17" s="342"/>
      <c r="N17" s="343"/>
      <c r="O17" s="344"/>
      <c r="P17" s="355"/>
      <c r="Q17" s="262"/>
      <c r="S17" s="161">
        <f>IF(F17="DL",0,G17)</f>
        <v>0</v>
      </c>
      <c r="T17" s="161">
        <f>IF(F17="DL",0,I17)</f>
        <v>0</v>
      </c>
      <c r="U17" s="161">
        <f>IF(F17="DL",0,J17)</f>
        <v>0</v>
      </c>
      <c r="V17" s="161">
        <f>IF(F17="DL",0,K17)</f>
        <v>0</v>
      </c>
      <c r="W17" s="161">
        <f>IF(F17="DL",0,L17)</f>
        <v>0</v>
      </c>
      <c r="Y17" s="161">
        <f t="shared" ref="Y17:AB18" si="22">IF($F17="DL",0,M17)</f>
        <v>0</v>
      </c>
      <c r="Z17" s="161">
        <f t="shared" si="22"/>
        <v>0</v>
      </c>
      <c r="AA17" s="161">
        <f t="shared" si="22"/>
        <v>0</v>
      </c>
      <c r="AB17" s="161">
        <f t="shared" si="22"/>
        <v>0</v>
      </c>
      <c r="AD17" s="161">
        <f>IF(F17="DL",0,1)</f>
        <v>1</v>
      </c>
      <c r="AE17" s="161">
        <f>J17+K17+L17</f>
        <v>0</v>
      </c>
      <c r="AF17" s="161">
        <f t="shared" si="10"/>
        <v>0</v>
      </c>
      <c r="AG17" s="161">
        <f t="shared" si="11"/>
        <v>0</v>
      </c>
      <c r="AH17" s="161">
        <f t="shared" si="12"/>
        <v>0</v>
      </c>
      <c r="AI17" s="161">
        <f t="shared" si="13"/>
        <v>0</v>
      </c>
      <c r="AP17" s="161">
        <f>AD17*IF(Q17&lt;&gt;"",O17,0)</f>
        <v>0</v>
      </c>
      <c r="AQ17" s="161">
        <f>IF(F17="DI",O17,0)</f>
        <v>0</v>
      </c>
      <c r="AR17" s="161">
        <f>IF(F17="DO",O17,0)</f>
        <v>0</v>
      </c>
      <c r="AS17" s="161">
        <f>IF(F17="DL",O17,0)</f>
        <v>0</v>
      </c>
      <c r="AV17" s="301">
        <f t="shared" si="18"/>
        <v>0</v>
      </c>
      <c r="AW17" s="301">
        <f t="shared" si="19"/>
        <v>0</v>
      </c>
      <c r="AX17" s="301">
        <f t="shared" si="20"/>
        <v>0</v>
      </c>
      <c r="AY17" s="320" t="s">
        <v>214</v>
      </c>
      <c r="AZ17" s="320">
        <v>504</v>
      </c>
      <c r="BA17" s="321"/>
      <c r="BB17" s="321"/>
      <c r="BC17" s="321"/>
      <c r="BD17" s="321"/>
    </row>
    <row r="18" spans="1:57" s="298" customFormat="1" ht="15" customHeight="1" x14ac:dyDescent="0.2">
      <c r="A18" s="297"/>
      <c r="B18" s="338">
        <v>5</v>
      </c>
      <c r="C18" s="339"/>
      <c r="D18" s="340"/>
      <c r="E18" s="330"/>
      <c r="F18" s="330"/>
      <c r="G18" s="339"/>
      <c r="H18" s="341"/>
      <c r="I18" s="329"/>
      <c r="J18" s="330"/>
      <c r="K18" s="330"/>
      <c r="L18" s="334"/>
      <c r="M18" s="342"/>
      <c r="N18" s="343"/>
      <c r="O18" s="344"/>
      <c r="P18" s="355"/>
      <c r="Q18" s="299"/>
      <c r="R18" s="297"/>
      <c r="S18" s="297">
        <f>IF(F18="DL",0,G18)</f>
        <v>0</v>
      </c>
      <c r="T18" s="297">
        <f>IF(F18="DL",0,I18)</f>
        <v>0</v>
      </c>
      <c r="U18" s="297">
        <f>IF(F18="DL",0,J18)</f>
        <v>0</v>
      </c>
      <c r="V18" s="297">
        <f>IF(F18="DL",0,K18)</f>
        <v>0</v>
      </c>
      <c r="W18" s="297">
        <f>IF(F18="DL",0,L18)</f>
        <v>0</v>
      </c>
      <c r="X18" s="297"/>
      <c r="Y18" s="297">
        <f t="shared" si="22"/>
        <v>0</v>
      </c>
      <c r="Z18" s="297">
        <f t="shared" si="22"/>
        <v>0</v>
      </c>
      <c r="AA18" s="297">
        <f t="shared" si="22"/>
        <v>0</v>
      </c>
      <c r="AB18" s="297">
        <f t="shared" si="22"/>
        <v>0</v>
      </c>
      <c r="AC18" s="297"/>
      <c r="AD18" s="297">
        <f>IF(F18="DL",0,1)</f>
        <v>1</v>
      </c>
      <c r="AE18" s="297">
        <f>J18+K18+L18</f>
        <v>0</v>
      </c>
      <c r="AF18" s="297">
        <f t="shared" si="10"/>
        <v>0</v>
      </c>
      <c r="AG18" s="297">
        <f t="shared" si="11"/>
        <v>0</v>
      </c>
      <c r="AH18" s="297">
        <f t="shared" si="12"/>
        <v>0</v>
      </c>
      <c r="AI18" s="297">
        <f t="shared" si="13"/>
        <v>0</v>
      </c>
      <c r="AJ18" s="297"/>
      <c r="AK18" s="297"/>
      <c r="AL18" s="297"/>
      <c r="AM18" s="297"/>
      <c r="AN18" s="297"/>
      <c r="AO18" s="297"/>
      <c r="AP18" s="297">
        <f>AD18*IF(Q18&lt;&gt;"",O18,0)</f>
        <v>0</v>
      </c>
      <c r="AQ18" s="297">
        <f>IF(F18="DI",O18,0)</f>
        <v>0</v>
      </c>
      <c r="AR18" s="297">
        <f>IF(F18="DO",O18,0)</f>
        <v>0</v>
      </c>
      <c r="AS18" s="297">
        <f>IF(F18="DL",O18,0)</f>
        <v>0</v>
      </c>
      <c r="AT18" s="297"/>
      <c r="AU18" s="297"/>
      <c r="AV18" s="300">
        <f t="shared" si="18"/>
        <v>0</v>
      </c>
      <c r="AW18" s="300">
        <f t="shared" si="19"/>
        <v>0</v>
      </c>
      <c r="AX18" s="300">
        <f t="shared" si="20"/>
        <v>0</v>
      </c>
      <c r="AY18" s="320" t="s">
        <v>214</v>
      </c>
      <c r="AZ18" s="320">
        <v>505</v>
      </c>
      <c r="BA18" s="322"/>
      <c r="BB18" s="322"/>
      <c r="BC18" s="322"/>
      <c r="BD18" s="322"/>
      <c r="BE18" s="297"/>
    </row>
    <row r="19" spans="1:57" ht="15" customHeight="1" x14ac:dyDescent="0.2">
      <c r="B19" s="329">
        <v>6</v>
      </c>
      <c r="C19" s="330"/>
      <c r="D19" s="331"/>
      <c r="E19" s="330"/>
      <c r="F19" s="330"/>
      <c r="G19" s="330"/>
      <c r="H19" s="333"/>
      <c r="I19" s="329"/>
      <c r="J19" s="330"/>
      <c r="K19" s="330"/>
      <c r="L19" s="334"/>
      <c r="M19" s="342"/>
      <c r="N19" s="343"/>
      <c r="O19" s="344"/>
      <c r="P19" s="355"/>
      <c r="Q19" s="39"/>
      <c r="S19" s="161">
        <f t="shared" si="0"/>
        <v>0</v>
      </c>
      <c r="T19" s="161">
        <f t="shared" si="1"/>
        <v>0</v>
      </c>
      <c r="U19" s="161">
        <f t="shared" si="2"/>
        <v>0</v>
      </c>
      <c r="V19" s="161">
        <f t="shared" si="3"/>
        <v>0</v>
      </c>
      <c r="W19" s="161">
        <f t="shared" si="21"/>
        <v>0</v>
      </c>
      <c r="Y19" s="161">
        <f t="shared" si="4"/>
        <v>0</v>
      </c>
      <c r="Z19" s="161">
        <f t="shared" si="5"/>
        <v>0</v>
      </c>
      <c r="AA19" s="161">
        <f t="shared" si="6"/>
        <v>0</v>
      </c>
      <c r="AB19" s="161">
        <f t="shared" si="7"/>
        <v>0</v>
      </c>
      <c r="AD19" s="161">
        <f t="shared" si="8"/>
        <v>1</v>
      </c>
      <c r="AE19" s="161">
        <f t="shared" si="9"/>
        <v>0</v>
      </c>
      <c r="AF19" s="161">
        <f t="shared" si="10"/>
        <v>0</v>
      </c>
      <c r="AG19" s="161">
        <f t="shared" si="11"/>
        <v>0</v>
      </c>
      <c r="AH19" s="161">
        <f t="shared" si="12"/>
        <v>0</v>
      </c>
      <c r="AI19" s="161">
        <f t="shared" si="13"/>
        <v>0</v>
      </c>
      <c r="AP19" s="161">
        <f t="shared" si="14"/>
        <v>0</v>
      </c>
      <c r="AQ19" s="161">
        <f t="shared" si="15"/>
        <v>0</v>
      </c>
      <c r="AR19" s="161">
        <f t="shared" si="16"/>
        <v>0</v>
      </c>
      <c r="AS19" s="161">
        <f t="shared" si="17"/>
        <v>0</v>
      </c>
      <c r="AV19" s="301">
        <f t="shared" si="18"/>
        <v>0</v>
      </c>
      <c r="AW19" s="301">
        <f t="shared" si="19"/>
        <v>0</v>
      </c>
      <c r="AX19" s="301">
        <f t="shared" si="20"/>
        <v>0</v>
      </c>
      <c r="AY19" s="320" t="s">
        <v>214</v>
      </c>
      <c r="AZ19" s="320">
        <v>506</v>
      </c>
      <c r="BA19" s="321"/>
      <c r="BB19" s="321"/>
      <c r="BC19" s="321"/>
      <c r="BD19" s="321"/>
    </row>
    <row r="20" spans="1:57" ht="15" customHeight="1" x14ac:dyDescent="0.2">
      <c r="B20" s="329">
        <v>7</v>
      </c>
      <c r="C20" s="339"/>
      <c r="D20" s="340"/>
      <c r="E20" s="330"/>
      <c r="F20" s="339"/>
      <c r="G20" s="339"/>
      <c r="H20" s="341"/>
      <c r="I20" s="329"/>
      <c r="J20" s="330"/>
      <c r="K20" s="330"/>
      <c r="L20" s="334"/>
      <c r="M20" s="342"/>
      <c r="N20" s="343"/>
      <c r="O20" s="344"/>
      <c r="P20" s="355"/>
      <c r="Q20" s="39"/>
      <c r="S20" s="161">
        <f t="shared" si="0"/>
        <v>0</v>
      </c>
      <c r="T20" s="161">
        <f t="shared" si="1"/>
        <v>0</v>
      </c>
      <c r="U20" s="161">
        <f t="shared" si="2"/>
        <v>0</v>
      </c>
      <c r="V20" s="161">
        <f t="shared" si="3"/>
        <v>0</v>
      </c>
      <c r="W20" s="161">
        <f t="shared" si="21"/>
        <v>0</v>
      </c>
      <c r="Y20" s="161">
        <f t="shared" si="4"/>
        <v>0</v>
      </c>
      <c r="Z20" s="161">
        <f t="shared" si="5"/>
        <v>0</v>
      </c>
      <c r="AA20" s="161">
        <f t="shared" si="6"/>
        <v>0</v>
      </c>
      <c r="AB20" s="161">
        <f t="shared" si="7"/>
        <v>0</v>
      </c>
      <c r="AD20" s="161">
        <f t="shared" si="8"/>
        <v>1</v>
      </c>
      <c r="AE20" s="161">
        <f t="shared" si="9"/>
        <v>0</v>
      </c>
      <c r="AF20" s="161">
        <f t="shared" si="10"/>
        <v>0</v>
      </c>
      <c r="AG20" s="161">
        <f t="shared" si="11"/>
        <v>0</v>
      </c>
      <c r="AH20" s="161">
        <f t="shared" si="12"/>
        <v>0</v>
      </c>
      <c r="AI20" s="161">
        <f t="shared" si="13"/>
        <v>0</v>
      </c>
      <c r="AP20" s="161">
        <f t="shared" si="14"/>
        <v>0</v>
      </c>
      <c r="AQ20" s="161">
        <f t="shared" si="15"/>
        <v>0</v>
      </c>
      <c r="AR20" s="161">
        <f t="shared" si="16"/>
        <v>0</v>
      </c>
      <c r="AS20" s="161">
        <f t="shared" si="17"/>
        <v>0</v>
      </c>
      <c r="AV20" s="301">
        <f t="shared" si="18"/>
        <v>0</v>
      </c>
      <c r="AW20" s="301">
        <f t="shared" si="19"/>
        <v>0</v>
      </c>
      <c r="AX20" s="301">
        <f t="shared" si="20"/>
        <v>0</v>
      </c>
      <c r="AY20" s="320" t="s">
        <v>214</v>
      </c>
      <c r="AZ20" s="320">
        <v>507</v>
      </c>
      <c r="BA20" s="321"/>
      <c r="BB20" s="321"/>
      <c r="BC20" s="321"/>
      <c r="BD20" s="321"/>
    </row>
    <row r="21" spans="1:57" ht="15" customHeight="1" x14ac:dyDescent="0.2">
      <c r="B21" s="247">
        <v>8</v>
      </c>
      <c r="C21" s="173"/>
      <c r="D21" s="36"/>
      <c r="E21" s="35"/>
      <c r="F21" s="35"/>
      <c r="G21" s="35"/>
      <c r="H21" s="57"/>
      <c r="I21" s="32"/>
      <c r="J21" s="33"/>
      <c r="K21" s="33"/>
      <c r="L21" s="65"/>
      <c r="M21" s="61"/>
      <c r="N21" s="17"/>
      <c r="O21" s="16"/>
      <c r="P21" s="242"/>
      <c r="Q21" s="39"/>
      <c r="S21" s="161">
        <f t="shared" si="0"/>
        <v>0</v>
      </c>
      <c r="T21" s="161">
        <f t="shared" si="1"/>
        <v>0</v>
      </c>
      <c r="U21" s="161">
        <f t="shared" si="2"/>
        <v>0</v>
      </c>
      <c r="V21" s="161">
        <f t="shared" si="3"/>
        <v>0</v>
      </c>
      <c r="W21" s="161">
        <f t="shared" si="21"/>
        <v>0</v>
      </c>
      <c r="Y21" s="161">
        <f t="shared" si="4"/>
        <v>0</v>
      </c>
      <c r="Z21" s="161">
        <f t="shared" si="5"/>
        <v>0</v>
      </c>
      <c r="AA21" s="161">
        <f t="shared" si="6"/>
        <v>0</v>
      </c>
      <c r="AB21" s="161">
        <f t="shared" si="7"/>
        <v>0</v>
      </c>
      <c r="AD21" s="161">
        <f t="shared" si="8"/>
        <v>1</v>
      </c>
      <c r="AE21" s="161">
        <f t="shared" si="9"/>
        <v>0</v>
      </c>
      <c r="AF21" s="161">
        <f t="shared" si="10"/>
        <v>0</v>
      </c>
      <c r="AG21" s="161">
        <f t="shared" si="11"/>
        <v>0</v>
      </c>
      <c r="AH21" s="161">
        <f t="shared" si="12"/>
        <v>0</v>
      </c>
      <c r="AI21" s="161">
        <f t="shared" si="13"/>
        <v>0</v>
      </c>
      <c r="AP21" s="161">
        <f t="shared" si="14"/>
        <v>0</v>
      </c>
      <c r="AQ21" s="161">
        <f t="shared" si="15"/>
        <v>0</v>
      </c>
      <c r="AR21" s="161">
        <f t="shared" si="16"/>
        <v>0</v>
      </c>
      <c r="AS21" s="161">
        <f t="shared" si="17"/>
        <v>0</v>
      </c>
      <c r="AV21" s="301">
        <f t="shared" si="18"/>
        <v>0</v>
      </c>
      <c r="AW21" s="301">
        <f t="shared" si="19"/>
        <v>0</v>
      </c>
      <c r="AX21" s="301">
        <f t="shared" si="20"/>
        <v>0</v>
      </c>
      <c r="AY21" s="320" t="s">
        <v>214</v>
      </c>
      <c r="AZ21" s="320">
        <v>508</v>
      </c>
      <c r="BA21" s="321"/>
      <c r="BB21" s="321"/>
      <c r="BC21" s="321"/>
      <c r="BD21" s="321"/>
    </row>
    <row r="22" spans="1:57" ht="15" customHeight="1" x14ac:dyDescent="0.2">
      <c r="B22" s="247">
        <v>9</v>
      </c>
      <c r="C22" s="173"/>
      <c r="D22" s="36"/>
      <c r="E22" s="35"/>
      <c r="F22" s="35"/>
      <c r="G22" s="35"/>
      <c r="H22" s="57"/>
      <c r="I22" s="32"/>
      <c r="J22" s="33"/>
      <c r="K22" s="33"/>
      <c r="L22" s="65"/>
      <c r="M22" s="61"/>
      <c r="N22" s="17"/>
      <c r="O22" s="16"/>
      <c r="P22" s="242"/>
      <c r="Q22" s="39"/>
      <c r="S22" s="161">
        <f t="shared" si="0"/>
        <v>0</v>
      </c>
      <c r="T22" s="161">
        <f t="shared" si="1"/>
        <v>0</v>
      </c>
      <c r="U22" s="161">
        <f t="shared" si="2"/>
        <v>0</v>
      </c>
      <c r="V22" s="161">
        <f t="shared" si="3"/>
        <v>0</v>
      </c>
      <c r="W22" s="161">
        <f t="shared" si="21"/>
        <v>0</v>
      </c>
      <c r="Y22" s="161">
        <f t="shared" si="4"/>
        <v>0</v>
      </c>
      <c r="Z22" s="161">
        <f t="shared" si="5"/>
        <v>0</v>
      </c>
      <c r="AA22" s="161">
        <f t="shared" si="6"/>
        <v>0</v>
      </c>
      <c r="AB22" s="161">
        <f t="shared" si="7"/>
        <v>0</v>
      </c>
      <c r="AD22" s="161">
        <f t="shared" si="8"/>
        <v>1</v>
      </c>
      <c r="AE22" s="161">
        <f t="shared" si="9"/>
        <v>0</v>
      </c>
      <c r="AF22" s="161">
        <f t="shared" si="10"/>
        <v>0</v>
      </c>
      <c r="AG22" s="161">
        <f t="shared" si="11"/>
        <v>0</v>
      </c>
      <c r="AH22" s="161">
        <f t="shared" si="12"/>
        <v>0</v>
      </c>
      <c r="AI22" s="161">
        <f t="shared" si="13"/>
        <v>0</v>
      </c>
      <c r="AP22" s="161">
        <f t="shared" si="14"/>
        <v>0</v>
      </c>
      <c r="AQ22" s="161">
        <f t="shared" si="15"/>
        <v>0</v>
      </c>
      <c r="AR22" s="161">
        <f t="shared" si="16"/>
        <v>0</v>
      </c>
      <c r="AS22" s="161">
        <f t="shared" si="17"/>
        <v>0</v>
      </c>
      <c r="AV22" s="301">
        <f t="shared" si="18"/>
        <v>0</v>
      </c>
      <c r="AW22" s="301">
        <f t="shared" si="19"/>
        <v>0</v>
      </c>
      <c r="AX22" s="301">
        <f t="shared" si="20"/>
        <v>0</v>
      </c>
      <c r="AY22" s="320" t="s">
        <v>214</v>
      </c>
      <c r="AZ22" s="320">
        <v>509</v>
      </c>
      <c r="BA22" s="321"/>
      <c r="BB22" s="321"/>
      <c r="BC22" s="321"/>
      <c r="BD22" s="321"/>
    </row>
    <row r="23" spans="1:57" x14ac:dyDescent="0.2">
      <c r="B23" s="247">
        <v>10</v>
      </c>
      <c r="C23" s="35"/>
      <c r="D23" s="36"/>
      <c r="E23" s="35"/>
      <c r="F23" s="35"/>
      <c r="G23" s="35"/>
      <c r="H23" s="57"/>
      <c r="I23" s="32"/>
      <c r="J23" s="33"/>
      <c r="K23" s="33"/>
      <c r="L23" s="65"/>
      <c r="M23" s="356" t="str">
        <f t="shared" ref="M23:M26" si="23">IF(I23&lt;&gt;"",I23*14,"")</f>
        <v/>
      </c>
      <c r="N23" s="357" t="str">
        <f t="shared" ref="N23:N26" si="24">IF(AE23&lt;&gt;0,AE23*14,"")</f>
        <v/>
      </c>
      <c r="O23" s="358">
        <f t="shared" ref="O23:O26" si="25">SUM(M23:N23)</f>
        <v>0</v>
      </c>
      <c r="P23" s="365">
        <f t="shared" ref="P23:P26" si="26">G23*25-O23</f>
        <v>0</v>
      </c>
      <c r="Q23" s="39"/>
      <c r="S23" s="161">
        <f t="shared" si="0"/>
        <v>0</v>
      </c>
      <c r="T23" s="161">
        <f t="shared" si="1"/>
        <v>0</v>
      </c>
      <c r="U23" s="161">
        <f t="shared" si="2"/>
        <v>0</v>
      </c>
      <c r="V23" s="161">
        <f t="shared" si="3"/>
        <v>0</v>
      </c>
      <c r="W23" s="161">
        <f t="shared" si="21"/>
        <v>0</v>
      </c>
      <c r="Y23" s="161" t="str">
        <f t="shared" si="4"/>
        <v/>
      </c>
      <c r="Z23" s="161" t="str">
        <f t="shared" si="5"/>
        <v/>
      </c>
      <c r="AA23" s="161">
        <f t="shared" si="6"/>
        <v>0</v>
      </c>
      <c r="AB23" s="161">
        <f t="shared" si="7"/>
        <v>0</v>
      </c>
      <c r="AD23" s="161">
        <f t="shared" si="8"/>
        <v>1</v>
      </c>
      <c r="AE23" s="161">
        <f t="shared" si="9"/>
        <v>0</v>
      </c>
      <c r="AF23" s="161">
        <f t="shared" si="10"/>
        <v>0</v>
      </c>
      <c r="AG23" s="161">
        <f t="shared" si="11"/>
        <v>0</v>
      </c>
      <c r="AH23" s="161">
        <f t="shared" si="12"/>
        <v>0</v>
      </c>
      <c r="AI23" s="161">
        <f t="shared" si="13"/>
        <v>0</v>
      </c>
      <c r="AP23" s="161">
        <f t="shared" si="14"/>
        <v>0</v>
      </c>
      <c r="AQ23" s="161">
        <f t="shared" si="15"/>
        <v>0</v>
      </c>
      <c r="AR23" s="161">
        <f t="shared" si="16"/>
        <v>0</v>
      </c>
      <c r="AS23" s="161">
        <f t="shared" si="17"/>
        <v>0</v>
      </c>
      <c r="AV23" s="301">
        <f t="shared" si="18"/>
        <v>0</v>
      </c>
      <c r="AW23" s="301">
        <f t="shared" si="19"/>
        <v>0</v>
      </c>
      <c r="AX23" s="301">
        <f t="shared" si="20"/>
        <v>0</v>
      </c>
      <c r="AY23" s="320" t="s">
        <v>214</v>
      </c>
      <c r="AZ23" s="320">
        <v>510</v>
      </c>
      <c r="BA23" s="321"/>
      <c r="BB23" s="321"/>
      <c r="BC23" s="321"/>
      <c r="BD23" s="321"/>
    </row>
    <row r="24" spans="1:57" x14ac:dyDescent="0.2">
      <c r="B24" s="247">
        <v>11</v>
      </c>
      <c r="C24" s="173"/>
      <c r="D24" s="36"/>
      <c r="E24" s="173"/>
      <c r="F24" s="35"/>
      <c r="G24" s="35"/>
      <c r="H24" s="57"/>
      <c r="I24" s="32"/>
      <c r="J24" s="33"/>
      <c r="K24" s="33"/>
      <c r="L24" s="65"/>
      <c r="M24" s="356" t="str">
        <f t="shared" si="23"/>
        <v/>
      </c>
      <c r="N24" s="357" t="str">
        <f t="shared" si="24"/>
        <v/>
      </c>
      <c r="O24" s="358">
        <f t="shared" si="25"/>
        <v>0</v>
      </c>
      <c r="P24" s="365">
        <f t="shared" si="26"/>
        <v>0</v>
      </c>
      <c r="Q24" s="39"/>
      <c r="S24" s="161">
        <f t="shared" si="0"/>
        <v>0</v>
      </c>
      <c r="T24" s="161">
        <f t="shared" si="1"/>
        <v>0</v>
      </c>
      <c r="U24" s="161">
        <f t="shared" si="2"/>
        <v>0</v>
      </c>
      <c r="V24" s="161">
        <f t="shared" si="3"/>
        <v>0</v>
      </c>
      <c r="W24" s="161">
        <f t="shared" si="21"/>
        <v>0</v>
      </c>
      <c r="Y24" s="161" t="str">
        <f t="shared" si="4"/>
        <v/>
      </c>
      <c r="Z24" s="161" t="str">
        <f t="shared" si="5"/>
        <v/>
      </c>
      <c r="AA24" s="161">
        <f t="shared" si="6"/>
        <v>0</v>
      </c>
      <c r="AB24" s="161">
        <f t="shared" si="7"/>
        <v>0</v>
      </c>
      <c r="AD24" s="161">
        <f t="shared" si="8"/>
        <v>1</v>
      </c>
      <c r="AE24" s="161">
        <f t="shared" si="9"/>
        <v>0</v>
      </c>
      <c r="AF24" s="161">
        <f t="shared" si="10"/>
        <v>0</v>
      </c>
      <c r="AG24" s="161">
        <f t="shared" si="11"/>
        <v>0</v>
      </c>
      <c r="AH24" s="161">
        <f t="shared" si="12"/>
        <v>0</v>
      </c>
      <c r="AI24" s="161">
        <f t="shared" si="13"/>
        <v>0</v>
      </c>
      <c r="AP24" s="161">
        <f t="shared" si="14"/>
        <v>0</v>
      </c>
      <c r="AQ24" s="161">
        <f t="shared" si="15"/>
        <v>0</v>
      </c>
      <c r="AR24" s="161">
        <f t="shared" si="16"/>
        <v>0</v>
      </c>
      <c r="AS24" s="161">
        <f t="shared" si="17"/>
        <v>0</v>
      </c>
      <c r="AV24" s="301">
        <f t="shared" si="18"/>
        <v>0</v>
      </c>
      <c r="AW24" s="301">
        <f t="shared" si="19"/>
        <v>0</v>
      </c>
      <c r="AX24" s="301">
        <f t="shared" si="20"/>
        <v>0</v>
      </c>
      <c r="AY24" s="320" t="s">
        <v>214</v>
      </c>
      <c r="AZ24" s="320">
        <v>511</v>
      </c>
      <c r="BA24" s="321"/>
      <c r="BB24" s="321"/>
      <c r="BC24" s="321"/>
      <c r="BD24" s="321"/>
    </row>
    <row r="25" spans="1:57" x14ac:dyDescent="0.2">
      <c r="B25" s="247">
        <v>12</v>
      </c>
      <c r="C25" s="173"/>
      <c r="D25" s="36"/>
      <c r="E25" s="35"/>
      <c r="F25" s="35"/>
      <c r="G25" s="35"/>
      <c r="H25" s="57"/>
      <c r="I25" s="32"/>
      <c r="J25" s="33"/>
      <c r="K25" s="33"/>
      <c r="L25" s="65"/>
      <c r="M25" s="356" t="str">
        <f t="shared" si="23"/>
        <v/>
      </c>
      <c r="N25" s="357" t="str">
        <f t="shared" si="24"/>
        <v/>
      </c>
      <c r="O25" s="358">
        <f t="shared" si="25"/>
        <v>0</v>
      </c>
      <c r="P25" s="365">
        <f t="shared" si="26"/>
        <v>0</v>
      </c>
      <c r="Q25" s="39"/>
      <c r="S25" s="161">
        <f t="shared" si="0"/>
        <v>0</v>
      </c>
      <c r="T25" s="161">
        <f t="shared" si="1"/>
        <v>0</v>
      </c>
      <c r="U25" s="161">
        <f t="shared" si="2"/>
        <v>0</v>
      </c>
      <c r="V25" s="161">
        <f t="shared" si="3"/>
        <v>0</v>
      </c>
      <c r="W25" s="161">
        <f t="shared" si="21"/>
        <v>0</v>
      </c>
      <c r="Y25" s="161" t="str">
        <f t="shared" si="4"/>
        <v/>
      </c>
      <c r="Z25" s="161" t="str">
        <f t="shared" si="5"/>
        <v/>
      </c>
      <c r="AA25" s="161">
        <f t="shared" si="6"/>
        <v>0</v>
      </c>
      <c r="AB25" s="161">
        <f t="shared" si="7"/>
        <v>0</v>
      </c>
      <c r="AD25" s="161">
        <f t="shared" si="8"/>
        <v>1</v>
      </c>
      <c r="AE25" s="161">
        <f t="shared" si="9"/>
        <v>0</v>
      </c>
      <c r="AF25" s="161">
        <f t="shared" si="10"/>
        <v>0</v>
      </c>
      <c r="AG25" s="161">
        <f t="shared" si="11"/>
        <v>0</v>
      </c>
      <c r="AH25" s="161">
        <f t="shared" si="12"/>
        <v>0</v>
      </c>
      <c r="AI25" s="161">
        <f t="shared" si="13"/>
        <v>0</v>
      </c>
      <c r="AP25" s="161">
        <f t="shared" si="14"/>
        <v>0</v>
      </c>
      <c r="AQ25" s="161">
        <f t="shared" si="15"/>
        <v>0</v>
      </c>
      <c r="AR25" s="161">
        <f t="shared" si="16"/>
        <v>0</v>
      </c>
      <c r="AS25" s="161">
        <f t="shared" si="17"/>
        <v>0</v>
      </c>
      <c r="AV25" s="301">
        <f t="shared" si="18"/>
        <v>0</v>
      </c>
      <c r="AW25" s="301">
        <f t="shared" si="19"/>
        <v>0</v>
      </c>
      <c r="AX25" s="301">
        <f t="shared" si="20"/>
        <v>0</v>
      </c>
      <c r="AY25" s="320" t="s">
        <v>214</v>
      </c>
      <c r="AZ25" s="320">
        <v>512</v>
      </c>
      <c r="BA25" s="321"/>
      <c r="BB25" s="321"/>
      <c r="BC25" s="321"/>
      <c r="BD25" s="321"/>
    </row>
    <row r="26" spans="1:57" ht="12" thickBot="1" x14ac:dyDescent="0.25">
      <c r="B26" s="247">
        <v>13</v>
      </c>
      <c r="C26" s="35"/>
      <c r="D26" s="38"/>
      <c r="E26" s="37"/>
      <c r="F26" s="35"/>
      <c r="G26" s="37"/>
      <c r="H26" s="58"/>
      <c r="I26" s="32"/>
      <c r="J26" s="33"/>
      <c r="K26" s="33"/>
      <c r="L26" s="65"/>
      <c r="M26" s="360" t="str">
        <f t="shared" si="23"/>
        <v/>
      </c>
      <c r="N26" s="364" t="str">
        <f t="shared" si="24"/>
        <v/>
      </c>
      <c r="O26" s="362">
        <f t="shared" si="25"/>
        <v>0</v>
      </c>
      <c r="P26" s="365">
        <f t="shared" si="26"/>
        <v>0</v>
      </c>
      <c r="Q26" s="39"/>
      <c r="S26" s="161">
        <f t="shared" si="0"/>
        <v>0</v>
      </c>
      <c r="T26" s="161">
        <f t="shared" si="1"/>
        <v>0</v>
      </c>
      <c r="U26" s="161">
        <f t="shared" si="2"/>
        <v>0</v>
      </c>
      <c r="V26" s="161">
        <f t="shared" si="3"/>
        <v>0</v>
      </c>
      <c r="W26" s="161">
        <f t="shared" si="21"/>
        <v>0</v>
      </c>
      <c r="Y26" s="161" t="str">
        <f t="shared" si="4"/>
        <v/>
      </c>
      <c r="Z26" s="161" t="str">
        <f t="shared" si="5"/>
        <v/>
      </c>
      <c r="AA26" s="161">
        <f t="shared" si="6"/>
        <v>0</v>
      </c>
      <c r="AB26" s="161">
        <f t="shared" si="7"/>
        <v>0</v>
      </c>
      <c r="AD26" s="161">
        <f t="shared" si="8"/>
        <v>1</v>
      </c>
      <c r="AE26" s="161">
        <f t="shared" si="9"/>
        <v>0</v>
      </c>
      <c r="AF26" s="161">
        <f t="shared" si="10"/>
        <v>0</v>
      </c>
      <c r="AG26" s="161">
        <f t="shared" si="11"/>
        <v>0</v>
      </c>
      <c r="AH26" s="161">
        <f t="shared" si="12"/>
        <v>0</v>
      </c>
      <c r="AI26" s="161">
        <f t="shared" si="13"/>
        <v>0</v>
      </c>
      <c r="AP26" s="161">
        <f t="shared" si="14"/>
        <v>0</v>
      </c>
      <c r="AQ26" s="161">
        <f t="shared" si="15"/>
        <v>0</v>
      </c>
      <c r="AR26" s="161">
        <f t="shared" si="16"/>
        <v>0</v>
      </c>
      <c r="AS26" s="161">
        <f t="shared" si="17"/>
        <v>0</v>
      </c>
      <c r="AV26" s="301">
        <f t="shared" si="18"/>
        <v>0</v>
      </c>
      <c r="AW26" s="301">
        <f t="shared" si="19"/>
        <v>0</v>
      </c>
      <c r="AX26" s="301">
        <f t="shared" si="20"/>
        <v>0</v>
      </c>
      <c r="AY26" s="320" t="s">
        <v>214</v>
      </c>
      <c r="AZ26" s="320">
        <v>513</v>
      </c>
      <c r="BA26" s="321"/>
      <c r="BB26" s="321"/>
      <c r="BC26" s="321"/>
      <c r="BD26" s="321"/>
    </row>
    <row r="27" spans="1:57" ht="15" customHeight="1" thickBot="1" x14ac:dyDescent="0.25">
      <c r="B27" s="460" t="s">
        <v>92</v>
      </c>
      <c r="C27" s="461"/>
      <c r="D27" s="461"/>
      <c r="E27" s="461"/>
      <c r="F27" s="462"/>
      <c r="G27" s="473">
        <f>SUM(S14:S26)</f>
        <v>0</v>
      </c>
      <c r="H27" s="105"/>
      <c r="I27" s="22">
        <f>SUM(T14:T26)</f>
        <v>0</v>
      </c>
      <c r="J27" s="22">
        <f>SUM(U14:U26)</f>
        <v>0</v>
      </c>
      <c r="K27" s="22">
        <f>SUM(V14:V26)</f>
        <v>0</v>
      </c>
      <c r="L27" s="66">
        <f>SUM(W14:W26)</f>
        <v>0</v>
      </c>
      <c r="M27" s="63">
        <f>Y27</f>
        <v>0</v>
      </c>
      <c r="N27" s="24">
        <f>Z27</f>
        <v>0</v>
      </c>
      <c r="O27" s="24">
        <f>AA27</f>
        <v>0</v>
      </c>
      <c r="P27" s="24">
        <f>AB27</f>
        <v>0</v>
      </c>
      <c r="Q27" s="451"/>
      <c r="S27" s="169">
        <f>SUM(S14:S26)</f>
        <v>0</v>
      </c>
      <c r="T27" s="169">
        <f>SUM(T14:T26)</f>
        <v>0</v>
      </c>
      <c r="U27" s="169">
        <f>SUM(U14:U26)</f>
        <v>0</v>
      </c>
      <c r="V27" s="169">
        <f>SUM(V14:V26)</f>
        <v>0</v>
      </c>
      <c r="W27" s="169">
        <f>SUM(W14:W26)</f>
        <v>0</v>
      </c>
      <c r="X27" s="169"/>
      <c r="Y27" s="169">
        <f>SUM(Y14:Y26)</f>
        <v>0</v>
      </c>
      <c r="Z27" s="169">
        <f>SUM(Z14:Z26)</f>
        <v>0</v>
      </c>
      <c r="AA27" s="169">
        <f>SUM(AA14:AA26)</f>
        <v>0</v>
      </c>
      <c r="AB27" s="169">
        <f>SUM(AB14:AB26)</f>
        <v>0</v>
      </c>
      <c r="AC27" s="169"/>
      <c r="AD27" s="169">
        <f t="shared" ref="AD27:AI27" si="27">SUM(AD14:AD26)</f>
        <v>13</v>
      </c>
      <c r="AE27" s="169">
        <f t="shared" si="27"/>
        <v>0</v>
      </c>
      <c r="AF27" s="169">
        <f t="shared" si="27"/>
        <v>0</v>
      </c>
      <c r="AG27" s="169">
        <f t="shared" si="27"/>
        <v>0</v>
      </c>
      <c r="AH27" s="169">
        <f t="shared" si="27"/>
        <v>0</v>
      </c>
      <c r="AI27" s="169">
        <f t="shared" si="27"/>
        <v>0</v>
      </c>
      <c r="AJ27" s="169"/>
      <c r="AK27" s="169"/>
      <c r="AL27" s="169"/>
      <c r="AM27" s="169"/>
      <c r="AN27" s="169"/>
      <c r="AO27" s="169"/>
      <c r="AP27" s="169">
        <f>SUM(AP14:AP26)</f>
        <v>0</v>
      </c>
      <c r="AQ27" s="169">
        <f>SUM(AQ14:AQ26)</f>
        <v>0</v>
      </c>
      <c r="AR27" s="169">
        <f>SUM(AR14:AR26)</f>
        <v>0</v>
      </c>
      <c r="AS27" s="169">
        <f>SUM(AS14:AS26)</f>
        <v>0</v>
      </c>
      <c r="AV27" s="297">
        <f>SUM(AV13:AV26)</f>
        <v>0</v>
      </c>
      <c r="AW27" s="297">
        <f t="shared" ref="AW27:AX27" si="28">SUM(AW13:AW26)</f>
        <v>0</v>
      </c>
      <c r="AX27" s="297">
        <f t="shared" si="28"/>
        <v>0</v>
      </c>
      <c r="AY27" s="320" t="s">
        <v>214</v>
      </c>
      <c r="AZ27" s="320">
        <v>514</v>
      </c>
      <c r="BA27" s="321"/>
      <c r="BB27" s="321"/>
      <c r="BC27" s="321"/>
      <c r="BD27" s="321"/>
    </row>
    <row r="28" spans="1:57" ht="15" customHeight="1" thickBot="1" x14ac:dyDescent="0.25">
      <c r="B28" s="463"/>
      <c r="C28" s="464"/>
      <c r="D28" s="464"/>
      <c r="E28" s="464"/>
      <c r="F28" s="465"/>
      <c r="G28" s="474"/>
      <c r="H28" s="106"/>
      <c r="I28" s="467">
        <f>SUM(I27:L27)</f>
        <v>0</v>
      </c>
      <c r="J28" s="468"/>
      <c r="K28" s="468"/>
      <c r="L28" s="469"/>
      <c r="M28" s="26"/>
      <c r="N28" s="26"/>
      <c r="O28" s="467">
        <f>SUM(O27:P27)</f>
        <v>0</v>
      </c>
      <c r="P28" s="468"/>
      <c r="Q28" s="452"/>
      <c r="U28" s="169">
        <f>I28</f>
        <v>0</v>
      </c>
      <c r="AD28" s="161">
        <f t="shared" ref="AD28:AD42" si="29">IF(F28="DL",0,1)</f>
        <v>1</v>
      </c>
      <c r="AY28" s="321"/>
      <c r="AZ28" s="321"/>
      <c r="BA28" s="321"/>
      <c r="BB28" s="321"/>
      <c r="BC28" s="321"/>
      <c r="BD28" s="321"/>
    </row>
    <row r="29" spans="1:57" ht="15" customHeight="1" thickBot="1" x14ac:dyDescent="0.25">
      <c r="B29" s="458" t="s">
        <v>232</v>
      </c>
      <c r="C29" s="459"/>
      <c r="D29" s="459"/>
      <c r="E29" s="459"/>
      <c r="F29" s="459"/>
      <c r="G29" s="459"/>
      <c r="H29" s="459"/>
      <c r="I29" s="459"/>
      <c r="J29" s="459"/>
      <c r="K29" s="459"/>
      <c r="L29" s="459"/>
      <c r="M29" s="459"/>
      <c r="N29" s="459"/>
      <c r="O29" s="459"/>
      <c r="P29" s="459"/>
      <c r="Q29" s="480"/>
      <c r="AD29" s="161">
        <f t="shared" si="29"/>
        <v>1</v>
      </c>
      <c r="BA29" s="321"/>
      <c r="BB29" s="321"/>
      <c r="BC29" s="321"/>
      <c r="BD29" s="321"/>
    </row>
    <row r="30" spans="1:57" ht="15" customHeight="1" x14ac:dyDescent="0.2">
      <c r="B30" s="329">
        <v>1</v>
      </c>
      <c r="C30" s="339"/>
      <c r="D30" s="340"/>
      <c r="E30" s="339"/>
      <c r="F30" s="339"/>
      <c r="G30" s="339"/>
      <c r="H30" s="341"/>
      <c r="I30" s="329"/>
      <c r="J30" s="330"/>
      <c r="K30" s="330"/>
      <c r="L30" s="334"/>
      <c r="M30" s="335"/>
      <c r="N30" s="336"/>
      <c r="O30" s="332"/>
      <c r="P30" s="355"/>
      <c r="Q30" s="262"/>
      <c r="S30" s="161">
        <f t="shared" ref="S30:S42" si="30">IF(F30="DL",0,G30)</f>
        <v>0</v>
      </c>
      <c r="T30" s="161">
        <f t="shared" ref="T30:T42" si="31">IF(F30="DL",0,I30)</f>
        <v>0</v>
      </c>
      <c r="U30" s="161">
        <f t="shared" ref="U30:U42" si="32">IF(F30="DL",0,J30)</f>
        <v>0</v>
      </c>
      <c r="V30" s="161">
        <f t="shared" ref="V30:V42" si="33">IF(F30="DL",0,K30)</f>
        <v>0</v>
      </c>
      <c r="W30" s="161">
        <f t="shared" ref="W30:W42" si="34">IF(F30="DL",0,L30)</f>
        <v>0</v>
      </c>
      <c r="Y30" s="161">
        <f t="shared" ref="Y30:Y42" si="35">IF($F30="DL",0,M30)</f>
        <v>0</v>
      </c>
      <c r="Z30" s="161">
        <f t="shared" ref="Z30:Z42" si="36">IF($F30="DL",0,N30)</f>
        <v>0</v>
      </c>
      <c r="AA30" s="161">
        <f t="shared" ref="AA30:AA42" si="37">IF($F30="DL",0,O30)</f>
        <v>0</v>
      </c>
      <c r="AB30" s="161">
        <f t="shared" ref="AB30:AB42" si="38">IF($F30="DL",0,P30)</f>
        <v>0</v>
      </c>
      <c r="AD30" s="161">
        <f t="shared" si="29"/>
        <v>1</v>
      </c>
      <c r="AE30" s="161">
        <f t="shared" ref="AE30:AE42" si="39">J30+K30+L30</f>
        <v>0</v>
      </c>
      <c r="AF30" s="161">
        <f t="shared" ref="AF30:AF42" si="40">$AD30*IF($C30="F",$O30,0)</f>
        <v>0</v>
      </c>
      <c r="AG30" s="161">
        <f t="shared" ref="AG30:AG42" si="41">$AD30*IF($C30="C",$O30,0)</f>
        <v>0</v>
      </c>
      <c r="AH30" s="161">
        <f t="shared" ref="AH30:AH42" si="42">$AD30*IF($C30="D",$O30,0)</f>
        <v>0</v>
      </c>
      <c r="AI30" s="161">
        <f t="shared" ref="AI30:AI42" si="43">$AD30*IF($C30="S",$O30,0)</f>
        <v>0</v>
      </c>
      <c r="AP30" s="161">
        <f t="shared" ref="AP30:AP42" si="44">AD30*IF(Q30&lt;&gt;"",O30,0)</f>
        <v>0</v>
      </c>
      <c r="AQ30" s="161">
        <f t="shared" ref="AQ30:AQ42" si="45">IF(F30="DI",O30,0)</f>
        <v>0</v>
      </c>
      <c r="AR30" s="161">
        <f t="shared" ref="AR30:AR42" si="46">IF(F30="DO",O30,0)</f>
        <v>0</v>
      </c>
      <c r="AS30" s="161">
        <f t="shared" ref="AS30:AS42" si="47">IF(F30="DL",O30,0)</f>
        <v>0</v>
      </c>
      <c r="AV30" s="302">
        <f>IF(F31="DI",G31,0)</f>
        <v>0</v>
      </c>
      <c r="AW30" s="302">
        <f>IF(F31="DO",G31,0)</f>
        <v>0</v>
      </c>
      <c r="AX30" s="302">
        <f>IF(F31="DL",G31,0)</f>
        <v>0</v>
      </c>
      <c r="AY30" s="321" t="s">
        <v>214</v>
      </c>
      <c r="AZ30" s="321">
        <v>601</v>
      </c>
      <c r="BA30" s="321"/>
      <c r="BB30" s="321"/>
      <c r="BC30" s="321"/>
      <c r="BD30" s="321"/>
    </row>
    <row r="31" spans="1:57" ht="15" customHeight="1" x14ac:dyDescent="0.2">
      <c r="B31" s="338">
        <v>2</v>
      </c>
      <c r="C31" s="339"/>
      <c r="D31" s="340"/>
      <c r="E31" s="339"/>
      <c r="F31" s="330"/>
      <c r="G31" s="339"/>
      <c r="H31" s="341"/>
      <c r="I31" s="329"/>
      <c r="J31" s="330"/>
      <c r="K31" s="330"/>
      <c r="L31" s="334"/>
      <c r="M31" s="342"/>
      <c r="N31" s="343"/>
      <c r="O31" s="344"/>
      <c r="P31" s="355"/>
      <c r="Q31" s="262"/>
      <c r="S31" s="161">
        <f t="shared" si="30"/>
        <v>0</v>
      </c>
      <c r="T31" s="161">
        <f t="shared" si="31"/>
        <v>0</v>
      </c>
      <c r="U31" s="161">
        <f t="shared" si="32"/>
        <v>0</v>
      </c>
      <c r="V31" s="161">
        <f t="shared" si="33"/>
        <v>0</v>
      </c>
      <c r="W31" s="161">
        <f t="shared" si="34"/>
        <v>0</v>
      </c>
      <c r="Y31" s="161">
        <f t="shared" si="35"/>
        <v>0</v>
      </c>
      <c r="Z31" s="161">
        <f t="shared" si="36"/>
        <v>0</v>
      </c>
      <c r="AA31" s="161">
        <f t="shared" si="37"/>
        <v>0</v>
      </c>
      <c r="AB31" s="161">
        <f t="shared" si="38"/>
        <v>0</v>
      </c>
      <c r="AD31" s="161">
        <f t="shared" si="29"/>
        <v>1</v>
      </c>
      <c r="AE31" s="161">
        <f t="shared" si="39"/>
        <v>0</v>
      </c>
      <c r="AF31" s="161">
        <f t="shared" si="40"/>
        <v>0</v>
      </c>
      <c r="AG31" s="161">
        <f t="shared" si="41"/>
        <v>0</v>
      </c>
      <c r="AH31" s="161">
        <f t="shared" si="42"/>
        <v>0</v>
      </c>
      <c r="AI31" s="161">
        <f t="shared" si="43"/>
        <v>0</v>
      </c>
      <c r="AP31" s="161">
        <f t="shared" si="44"/>
        <v>0</v>
      </c>
      <c r="AQ31" s="161">
        <f t="shared" si="45"/>
        <v>0</v>
      </c>
      <c r="AR31" s="161">
        <f t="shared" si="46"/>
        <v>0</v>
      </c>
      <c r="AS31" s="161">
        <f t="shared" si="47"/>
        <v>0</v>
      </c>
      <c r="AV31" s="302">
        <f t="shared" ref="AV31:AV42" si="48">IF(F32="DI",G32,0)</f>
        <v>0</v>
      </c>
      <c r="AW31" s="302">
        <f t="shared" ref="AW31:AW42" si="49">IF(F32="DO",G32,0)</f>
        <v>0</v>
      </c>
      <c r="AX31" s="302">
        <f t="shared" ref="AX31:AX42" si="50">IF(F32="DL",G32,0)</f>
        <v>0</v>
      </c>
      <c r="AY31" s="321" t="s">
        <v>214</v>
      </c>
      <c r="AZ31" s="321">
        <v>602</v>
      </c>
      <c r="BA31" s="321"/>
      <c r="BB31" s="321"/>
      <c r="BC31" s="321"/>
      <c r="BD31" s="321"/>
    </row>
    <row r="32" spans="1:57" ht="15" customHeight="1" x14ac:dyDescent="0.2">
      <c r="B32" s="338">
        <v>3</v>
      </c>
      <c r="C32" s="339"/>
      <c r="D32" s="340"/>
      <c r="E32" s="339"/>
      <c r="F32" s="330"/>
      <c r="G32" s="339"/>
      <c r="H32" s="341"/>
      <c r="I32" s="329"/>
      <c r="J32" s="330"/>
      <c r="K32" s="330"/>
      <c r="L32" s="334"/>
      <c r="M32" s="342"/>
      <c r="N32" s="343"/>
      <c r="O32" s="344"/>
      <c r="P32" s="355"/>
      <c r="Q32" s="262"/>
      <c r="S32" s="161">
        <f t="shared" si="30"/>
        <v>0</v>
      </c>
      <c r="T32" s="161">
        <f t="shared" si="31"/>
        <v>0</v>
      </c>
      <c r="U32" s="161">
        <f t="shared" si="32"/>
        <v>0</v>
      </c>
      <c r="V32" s="161">
        <f t="shared" si="33"/>
        <v>0</v>
      </c>
      <c r="W32" s="161">
        <f t="shared" si="34"/>
        <v>0</v>
      </c>
      <c r="Y32" s="161">
        <f t="shared" si="35"/>
        <v>0</v>
      </c>
      <c r="Z32" s="161">
        <f t="shared" si="36"/>
        <v>0</v>
      </c>
      <c r="AA32" s="161">
        <f t="shared" si="37"/>
        <v>0</v>
      </c>
      <c r="AB32" s="161">
        <f t="shared" si="38"/>
        <v>0</v>
      </c>
      <c r="AD32" s="161">
        <f t="shared" si="29"/>
        <v>1</v>
      </c>
      <c r="AE32" s="161">
        <f t="shared" si="39"/>
        <v>0</v>
      </c>
      <c r="AF32" s="161">
        <f t="shared" si="40"/>
        <v>0</v>
      </c>
      <c r="AG32" s="161">
        <f t="shared" si="41"/>
        <v>0</v>
      </c>
      <c r="AH32" s="161">
        <f t="shared" si="42"/>
        <v>0</v>
      </c>
      <c r="AI32" s="161">
        <f t="shared" si="43"/>
        <v>0</v>
      </c>
      <c r="AP32" s="161">
        <f t="shared" si="44"/>
        <v>0</v>
      </c>
      <c r="AQ32" s="161">
        <f t="shared" si="45"/>
        <v>0</v>
      </c>
      <c r="AR32" s="161">
        <f t="shared" si="46"/>
        <v>0</v>
      </c>
      <c r="AS32" s="161">
        <f t="shared" si="47"/>
        <v>0</v>
      </c>
      <c r="AV32" s="302">
        <f t="shared" si="48"/>
        <v>0</v>
      </c>
      <c r="AW32" s="302">
        <f t="shared" si="49"/>
        <v>0</v>
      </c>
      <c r="AX32" s="302">
        <f t="shared" si="50"/>
        <v>0</v>
      </c>
      <c r="AY32" s="321" t="s">
        <v>214</v>
      </c>
      <c r="AZ32" s="321">
        <v>603</v>
      </c>
      <c r="BA32" s="321"/>
      <c r="BB32" s="321"/>
      <c r="BC32" s="321"/>
      <c r="BD32" s="321"/>
    </row>
    <row r="33" spans="2:56" ht="15" customHeight="1" x14ac:dyDescent="0.2">
      <c r="B33" s="329">
        <v>4</v>
      </c>
      <c r="C33" s="339"/>
      <c r="D33" s="340"/>
      <c r="E33" s="339"/>
      <c r="F33" s="330"/>
      <c r="G33" s="339"/>
      <c r="H33" s="341"/>
      <c r="I33" s="329"/>
      <c r="J33" s="330"/>
      <c r="K33" s="330"/>
      <c r="L33" s="334"/>
      <c r="M33" s="342"/>
      <c r="N33" s="343"/>
      <c r="O33" s="344"/>
      <c r="P33" s="355"/>
      <c r="Q33" s="262" t="s">
        <v>210</v>
      </c>
      <c r="S33" s="161">
        <f>IF(F33="DL",0,G33)</f>
        <v>0</v>
      </c>
      <c r="T33" s="161">
        <f>IF(F33="DL",0,I33)</f>
        <v>0</v>
      </c>
      <c r="U33" s="161">
        <f>IF(F33="DL",0,J33)</f>
        <v>0</v>
      </c>
      <c r="V33" s="161">
        <f>IF(F33="DL",0,K33)</f>
        <v>0</v>
      </c>
      <c r="W33" s="161">
        <f>IF(F33="DL",0,L33)</f>
        <v>0</v>
      </c>
      <c r="Y33" s="161">
        <f t="shared" ref="Y33:AB34" si="51">IF($F33="DL",0,M33)</f>
        <v>0</v>
      </c>
      <c r="Z33" s="161">
        <f t="shared" si="51"/>
        <v>0</v>
      </c>
      <c r="AA33" s="161">
        <f t="shared" si="51"/>
        <v>0</v>
      </c>
      <c r="AB33" s="161">
        <f t="shared" si="51"/>
        <v>0</v>
      </c>
      <c r="AD33" s="161">
        <f>IF(F33="DL",0,1)</f>
        <v>1</v>
      </c>
      <c r="AE33" s="161">
        <f>J33+K33+L33</f>
        <v>0</v>
      </c>
      <c r="AF33" s="161">
        <f t="shared" si="40"/>
        <v>0</v>
      </c>
      <c r="AG33" s="161">
        <f t="shared" si="41"/>
        <v>0</v>
      </c>
      <c r="AH33" s="161">
        <f t="shared" si="42"/>
        <v>0</v>
      </c>
      <c r="AI33" s="161">
        <f t="shared" si="43"/>
        <v>0</v>
      </c>
      <c r="AP33" s="161">
        <f>AD33*IF(Q33&lt;&gt;"",O33,0)</f>
        <v>0</v>
      </c>
      <c r="AQ33" s="161">
        <f>IF(F33="DI",O33,0)</f>
        <v>0</v>
      </c>
      <c r="AR33" s="161">
        <f>IF(F33="DO",O33,0)</f>
        <v>0</v>
      </c>
      <c r="AS33" s="161">
        <f>IF(F33="DL",O33,0)</f>
        <v>0</v>
      </c>
      <c r="AV33" s="302">
        <f t="shared" si="48"/>
        <v>0</v>
      </c>
      <c r="AW33" s="302">
        <f t="shared" si="49"/>
        <v>0</v>
      </c>
      <c r="AX33" s="302">
        <f t="shared" si="50"/>
        <v>0</v>
      </c>
      <c r="AY33" s="321" t="s">
        <v>214</v>
      </c>
      <c r="AZ33" s="321">
        <v>604</v>
      </c>
      <c r="BA33" s="321"/>
      <c r="BB33" s="321"/>
      <c r="BC33" s="321"/>
      <c r="BD33" s="321"/>
    </row>
    <row r="34" spans="2:56" ht="15" customHeight="1" x14ac:dyDescent="0.2">
      <c r="B34" s="338">
        <v>5</v>
      </c>
      <c r="C34" s="339"/>
      <c r="D34" s="340"/>
      <c r="E34" s="339"/>
      <c r="F34" s="339"/>
      <c r="G34" s="339"/>
      <c r="H34" s="341"/>
      <c r="I34" s="329"/>
      <c r="J34" s="330"/>
      <c r="K34" s="330"/>
      <c r="L34" s="334"/>
      <c r="M34" s="342"/>
      <c r="N34" s="343"/>
      <c r="O34" s="344"/>
      <c r="P34" s="355"/>
      <c r="Q34" s="262"/>
      <c r="S34" s="161">
        <f>IF(F34="DL",0,G34)</f>
        <v>0</v>
      </c>
      <c r="T34" s="161">
        <f>IF(F34="DL",0,I34)</f>
        <v>0</v>
      </c>
      <c r="U34" s="161">
        <f>IF(F34="DL",0,J34)</f>
        <v>0</v>
      </c>
      <c r="V34" s="161">
        <f>IF(F34="DL",0,K34)</f>
        <v>0</v>
      </c>
      <c r="W34" s="161">
        <f>IF(F34="DL",0,L34)</f>
        <v>0</v>
      </c>
      <c r="Y34" s="161">
        <f t="shared" si="51"/>
        <v>0</v>
      </c>
      <c r="Z34" s="161">
        <f t="shared" si="51"/>
        <v>0</v>
      </c>
      <c r="AA34" s="161">
        <f t="shared" si="51"/>
        <v>0</v>
      </c>
      <c r="AB34" s="161">
        <f t="shared" si="51"/>
        <v>0</v>
      </c>
      <c r="AD34" s="161">
        <f>IF(F34="DL",0,1)</f>
        <v>1</v>
      </c>
      <c r="AE34" s="161">
        <f>J34+K34+L34</f>
        <v>0</v>
      </c>
      <c r="AF34" s="161">
        <f t="shared" si="40"/>
        <v>0</v>
      </c>
      <c r="AG34" s="161">
        <f t="shared" si="41"/>
        <v>0</v>
      </c>
      <c r="AH34" s="161">
        <f t="shared" si="42"/>
        <v>0</v>
      </c>
      <c r="AI34" s="161">
        <f t="shared" si="43"/>
        <v>0</v>
      </c>
      <c r="AP34" s="161">
        <f>AD34*IF(Q34&lt;&gt;"",O34,0)</f>
        <v>0</v>
      </c>
      <c r="AQ34" s="161">
        <f>IF(F34="DI",O34,0)</f>
        <v>0</v>
      </c>
      <c r="AR34" s="161">
        <f>IF(F34="DO",O34,0)</f>
        <v>0</v>
      </c>
      <c r="AS34" s="161">
        <f>IF(F34="DL",O34,0)</f>
        <v>0</v>
      </c>
      <c r="AV34" s="302">
        <f t="shared" si="48"/>
        <v>0</v>
      </c>
      <c r="AW34" s="302">
        <f t="shared" si="49"/>
        <v>0</v>
      </c>
      <c r="AX34" s="302">
        <f t="shared" si="50"/>
        <v>0</v>
      </c>
      <c r="AY34" s="321" t="s">
        <v>214</v>
      </c>
      <c r="AZ34" s="321">
        <v>605</v>
      </c>
      <c r="BA34" s="321"/>
      <c r="BB34" s="321"/>
      <c r="BC34" s="321"/>
      <c r="BD34" s="321"/>
    </row>
    <row r="35" spans="2:56" ht="15" customHeight="1" x14ac:dyDescent="0.2">
      <c r="B35" s="338">
        <v>6</v>
      </c>
      <c r="C35" s="339"/>
      <c r="D35" s="340"/>
      <c r="E35" s="339"/>
      <c r="F35" s="339"/>
      <c r="G35" s="339"/>
      <c r="H35" s="341"/>
      <c r="I35" s="329"/>
      <c r="J35" s="330"/>
      <c r="K35" s="330"/>
      <c r="L35" s="334"/>
      <c r="M35" s="342"/>
      <c r="N35" s="343"/>
      <c r="O35" s="344"/>
      <c r="P35" s="355"/>
      <c r="Q35" s="39"/>
      <c r="S35" s="161">
        <f t="shared" si="30"/>
        <v>0</v>
      </c>
      <c r="T35" s="161">
        <f t="shared" si="31"/>
        <v>0</v>
      </c>
      <c r="U35" s="161">
        <f t="shared" si="32"/>
        <v>0</v>
      </c>
      <c r="V35" s="161">
        <f t="shared" si="33"/>
        <v>0</v>
      </c>
      <c r="W35" s="161">
        <f t="shared" si="34"/>
        <v>0</v>
      </c>
      <c r="Y35" s="161">
        <f t="shared" si="35"/>
        <v>0</v>
      </c>
      <c r="Z35" s="161">
        <f t="shared" si="36"/>
        <v>0</v>
      </c>
      <c r="AA35" s="161">
        <f t="shared" si="37"/>
        <v>0</v>
      </c>
      <c r="AB35" s="161">
        <f t="shared" si="38"/>
        <v>0</v>
      </c>
      <c r="AD35" s="161">
        <f t="shared" si="29"/>
        <v>1</v>
      </c>
      <c r="AE35" s="161">
        <f t="shared" si="39"/>
        <v>0</v>
      </c>
      <c r="AF35" s="161">
        <f t="shared" si="40"/>
        <v>0</v>
      </c>
      <c r="AG35" s="161">
        <f t="shared" si="41"/>
        <v>0</v>
      </c>
      <c r="AH35" s="161">
        <f t="shared" si="42"/>
        <v>0</v>
      </c>
      <c r="AI35" s="161">
        <f t="shared" si="43"/>
        <v>0</v>
      </c>
      <c r="AP35" s="161">
        <f t="shared" si="44"/>
        <v>0</v>
      </c>
      <c r="AQ35" s="161">
        <f t="shared" si="45"/>
        <v>0</v>
      </c>
      <c r="AR35" s="161">
        <f t="shared" si="46"/>
        <v>0</v>
      </c>
      <c r="AS35" s="161">
        <f t="shared" si="47"/>
        <v>0</v>
      </c>
      <c r="AV35" s="302">
        <f t="shared" si="48"/>
        <v>0</v>
      </c>
      <c r="AW35" s="302">
        <f t="shared" si="49"/>
        <v>0</v>
      </c>
      <c r="AX35" s="302">
        <f t="shared" si="50"/>
        <v>0</v>
      </c>
      <c r="AY35" s="321" t="s">
        <v>214</v>
      </c>
      <c r="AZ35" s="321">
        <v>606</v>
      </c>
      <c r="BA35" s="321"/>
      <c r="BB35" s="321"/>
      <c r="BC35" s="321"/>
      <c r="BD35" s="321"/>
    </row>
    <row r="36" spans="2:56" ht="15" customHeight="1" x14ac:dyDescent="0.2">
      <c r="B36" s="252">
        <v>7</v>
      </c>
      <c r="C36" s="253"/>
      <c r="D36" s="254"/>
      <c r="E36" s="255"/>
      <c r="F36" s="253"/>
      <c r="G36" s="253"/>
      <c r="H36" s="256"/>
      <c r="I36" s="247"/>
      <c r="J36" s="255"/>
      <c r="K36" s="255"/>
      <c r="L36" s="257"/>
      <c r="M36" s="248"/>
      <c r="N36" s="249"/>
      <c r="O36" s="250"/>
      <c r="P36" s="251"/>
      <c r="Q36" s="39"/>
      <c r="S36" s="161">
        <f t="shared" si="30"/>
        <v>0</v>
      </c>
      <c r="T36" s="161">
        <f t="shared" si="31"/>
        <v>0</v>
      </c>
      <c r="U36" s="161">
        <f t="shared" si="32"/>
        <v>0</v>
      </c>
      <c r="V36" s="161">
        <f t="shared" si="33"/>
        <v>0</v>
      </c>
      <c r="W36" s="161">
        <f t="shared" si="34"/>
        <v>0</v>
      </c>
      <c r="Y36" s="161">
        <f t="shared" si="35"/>
        <v>0</v>
      </c>
      <c r="Z36" s="161">
        <f t="shared" si="36"/>
        <v>0</v>
      </c>
      <c r="AA36" s="161">
        <f t="shared" si="37"/>
        <v>0</v>
      </c>
      <c r="AB36" s="161">
        <f t="shared" si="38"/>
        <v>0</v>
      </c>
      <c r="AD36" s="161">
        <f t="shared" si="29"/>
        <v>1</v>
      </c>
      <c r="AE36" s="161">
        <f t="shared" si="39"/>
        <v>0</v>
      </c>
      <c r="AF36" s="161">
        <f t="shared" si="40"/>
        <v>0</v>
      </c>
      <c r="AG36" s="161">
        <f t="shared" si="41"/>
        <v>0</v>
      </c>
      <c r="AH36" s="161">
        <f t="shared" si="42"/>
        <v>0</v>
      </c>
      <c r="AI36" s="161">
        <f t="shared" si="43"/>
        <v>0</v>
      </c>
      <c r="AP36" s="161">
        <f t="shared" si="44"/>
        <v>0</v>
      </c>
      <c r="AQ36" s="161">
        <f t="shared" si="45"/>
        <v>0</v>
      </c>
      <c r="AR36" s="161">
        <f t="shared" si="46"/>
        <v>0</v>
      </c>
      <c r="AS36" s="161">
        <f t="shared" si="47"/>
        <v>0</v>
      </c>
      <c r="AV36" s="302">
        <f t="shared" si="48"/>
        <v>0</v>
      </c>
      <c r="AW36" s="302">
        <f t="shared" si="49"/>
        <v>0</v>
      </c>
      <c r="AX36" s="302">
        <f t="shared" si="50"/>
        <v>0</v>
      </c>
      <c r="AY36" s="321" t="s">
        <v>214</v>
      </c>
      <c r="AZ36" s="321">
        <v>607</v>
      </c>
      <c r="BA36" s="321"/>
      <c r="BB36" s="321"/>
      <c r="BC36" s="321"/>
      <c r="BD36" s="321"/>
    </row>
    <row r="37" spans="2:56" ht="15" customHeight="1" x14ac:dyDescent="0.2">
      <c r="B37" s="247">
        <v>8</v>
      </c>
      <c r="C37" s="261"/>
      <c r="D37" s="254"/>
      <c r="E37" s="255"/>
      <c r="F37" s="253"/>
      <c r="G37" s="253"/>
      <c r="H37" s="256"/>
      <c r="I37" s="247"/>
      <c r="J37" s="255"/>
      <c r="K37" s="255"/>
      <c r="L37" s="257"/>
      <c r="M37" s="61"/>
      <c r="N37" s="17"/>
      <c r="O37" s="16"/>
      <c r="P37" s="242"/>
      <c r="Q37" s="39"/>
      <c r="S37" s="161">
        <f t="shared" si="30"/>
        <v>0</v>
      </c>
      <c r="T37" s="161">
        <f t="shared" si="31"/>
        <v>0</v>
      </c>
      <c r="U37" s="161">
        <f t="shared" si="32"/>
        <v>0</v>
      </c>
      <c r="V37" s="161">
        <f t="shared" si="33"/>
        <v>0</v>
      </c>
      <c r="W37" s="161">
        <f t="shared" si="34"/>
        <v>0</v>
      </c>
      <c r="Y37" s="161">
        <f t="shared" si="35"/>
        <v>0</v>
      </c>
      <c r="Z37" s="161">
        <f t="shared" si="36"/>
        <v>0</v>
      </c>
      <c r="AA37" s="161">
        <f t="shared" si="37"/>
        <v>0</v>
      </c>
      <c r="AB37" s="161">
        <f t="shared" si="38"/>
        <v>0</v>
      </c>
      <c r="AD37" s="161">
        <f t="shared" si="29"/>
        <v>1</v>
      </c>
      <c r="AE37" s="161">
        <f t="shared" si="39"/>
        <v>0</v>
      </c>
      <c r="AF37" s="161">
        <f t="shared" si="40"/>
        <v>0</v>
      </c>
      <c r="AG37" s="161">
        <f t="shared" si="41"/>
        <v>0</v>
      </c>
      <c r="AH37" s="161">
        <f t="shared" si="42"/>
        <v>0</v>
      </c>
      <c r="AI37" s="161">
        <f t="shared" si="43"/>
        <v>0</v>
      </c>
      <c r="AP37" s="161">
        <f t="shared" si="44"/>
        <v>0</v>
      </c>
      <c r="AQ37" s="161">
        <f t="shared" si="45"/>
        <v>0</v>
      </c>
      <c r="AR37" s="161">
        <f t="shared" si="46"/>
        <v>0</v>
      </c>
      <c r="AS37" s="161">
        <f t="shared" si="47"/>
        <v>0</v>
      </c>
      <c r="AV37" s="302">
        <f t="shared" si="48"/>
        <v>0</v>
      </c>
      <c r="AW37" s="302">
        <f t="shared" si="49"/>
        <v>0</v>
      </c>
      <c r="AX37" s="302">
        <f t="shared" si="50"/>
        <v>0</v>
      </c>
      <c r="AY37" s="321" t="s">
        <v>214</v>
      </c>
      <c r="AZ37" s="321">
        <v>608</v>
      </c>
      <c r="BA37" s="321"/>
      <c r="BB37" s="321"/>
      <c r="BC37" s="321"/>
      <c r="BD37" s="321"/>
    </row>
    <row r="38" spans="2:56" ht="15" customHeight="1" x14ac:dyDescent="0.2">
      <c r="B38" s="34">
        <v>9</v>
      </c>
      <c r="C38" s="35"/>
      <c r="D38" s="36"/>
      <c r="E38" s="255"/>
      <c r="F38" s="35"/>
      <c r="G38" s="35"/>
      <c r="H38" s="57"/>
      <c r="I38" s="32"/>
      <c r="J38" s="33"/>
      <c r="K38" s="33"/>
      <c r="L38" s="65"/>
      <c r="M38" s="61"/>
      <c r="N38" s="17"/>
      <c r="O38" s="16"/>
      <c r="P38" s="242"/>
      <c r="Q38" s="39"/>
      <c r="S38" s="161">
        <f t="shared" si="30"/>
        <v>0</v>
      </c>
      <c r="T38" s="161">
        <f t="shared" si="31"/>
        <v>0</v>
      </c>
      <c r="U38" s="161">
        <f t="shared" si="32"/>
        <v>0</v>
      </c>
      <c r="V38" s="161">
        <f t="shared" si="33"/>
        <v>0</v>
      </c>
      <c r="W38" s="161">
        <f t="shared" si="34"/>
        <v>0</v>
      </c>
      <c r="Y38" s="161">
        <f t="shared" si="35"/>
        <v>0</v>
      </c>
      <c r="Z38" s="161">
        <f t="shared" si="36"/>
        <v>0</v>
      </c>
      <c r="AA38" s="161">
        <f t="shared" si="37"/>
        <v>0</v>
      </c>
      <c r="AB38" s="161">
        <f t="shared" si="38"/>
        <v>0</v>
      </c>
      <c r="AD38" s="161">
        <f t="shared" si="29"/>
        <v>1</v>
      </c>
      <c r="AE38" s="161">
        <f t="shared" si="39"/>
        <v>0</v>
      </c>
      <c r="AF38" s="161">
        <f t="shared" si="40"/>
        <v>0</v>
      </c>
      <c r="AG38" s="161">
        <f t="shared" si="41"/>
        <v>0</v>
      </c>
      <c r="AH38" s="161">
        <f t="shared" si="42"/>
        <v>0</v>
      </c>
      <c r="AI38" s="161">
        <f t="shared" si="43"/>
        <v>0</v>
      </c>
      <c r="AP38" s="161">
        <f t="shared" si="44"/>
        <v>0</v>
      </c>
      <c r="AQ38" s="161">
        <f t="shared" si="45"/>
        <v>0</v>
      </c>
      <c r="AR38" s="161">
        <f t="shared" si="46"/>
        <v>0</v>
      </c>
      <c r="AS38" s="161">
        <f t="shared" si="47"/>
        <v>0</v>
      </c>
      <c r="AV38" s="302">
        <f t="shared" si="48"/>
        <v>0</v>
      </c>
      <c r="AW38" s="302">
        <f t="shared" si="49"/>
        <v>0</v>
      </c>
      <c r="AX38" s="302">
        <f t="shared" si="50"/>
        <v>0</v>
      </c>
      <c r="AY38" s="321" t="s">
        <v>214</v>
      </c>
      <c r="AZ38" s="321">
        <v>609</v>
      </c>
      <c r="BA38" s="321"/>
      <c r="BB38" s="321"/>
      <c r="BC38" s="321"/>
      <c r="BD38" s="321"/>
    </row>
    <row r="39" spans="2:56" x14ac:dyDescent="0.2">
      <c r="B39" s="32">
        <v>10</v>
      </c>
      <c r="C39" s="281"/>
      <c r="D39" s="282"/>
      <c r="E39" s="281"/>
      <c r="F39" s="281"/>
      <c r="G39" s="281"/>
      <c r="H39" s="283"/>
      <c r="I39" s="284"/>
      <c r="J39" s="285"/>
      <c r="K39" s="285"/>
      <c r="L39" s="286"/>
      <c r="M39" s="356"/>
      <c r="N39" s="357"/>
      <c r="O39" s="358"/>
      <c r="P39" s="365"/>
      <c r="Q39" s="39"/>
      <c r="S39" s="161">
        <f t="shared" si="30"/>
        <v>0</v>
      </c>
      <c r="T39" s="161">
        <f t="shared" si="31"/>
        <v>0</v>
      </c>
      <c r="U39" s="161">
        <f t="shared" si="32"/>
        <v>0</v>
      </c>
      <c r="V39" s="161">
        <f t="shared" si="33"/>
        <v>0</v>
      </c>
      <c r="W39" s="161">
        <f t="shared" si="34"/>
        <v>0</v>
      </c>
      <c r="Y39" s="161">
        <f t="shared" si="35"/>
        <v>0</v>
      </c>
      <c r="Z39" s="161">
        <f t="shared" si="36"/>
        <v>0</v>
      </c>
      <c r="AA39" s="161">
        <f t="shared" si="37"/>
        <v>0</v>
      </c>
      <c r="AB39" s="161">
        <f t="shared" si="38"/>
        <v>0</v>
      </c>
      <c r="AD39" s="161">
        <f t="shared" si="29"/>
        <v>1</v>
      </c>
      <c r="AE39" s="161">
        <f t="shared" si="39"/>
        <v>0</v>
      </c>
      <c r="AF39" s="161">
        <f t="shared" si="40"/>
        <v>0</v>
      </c>
      <c r="AG39" s="161">
        <f t="shared" si="41"/>
        <v>0</v>
      </c>
      <c r="AH39" s="161">
        <f t="shared" si="42"/>
        <v>0</v>
      </c>
      <c r="AI39" s="161">
        <f t="shared" si="43"/>
        <v>0</v>
      </c>
      <c r="AP39" s="161">
        <f t="shared" si="44"/>
        <v>0</v>
      </c>
      <c r="AQ39" s="161">
        <f t="shared" si="45"/>
        <v>0</v>
      </c>
      <c r="AR39" s="161">
        <f t="shared" si="46"/>
        <v>0</v>
      </c>
      <c r="AS39" s="161">
        <f t="shared" si="47"/>
        <v>0</v>
      </c>
      <c r="AV39" s="302">
        <f t="shared" si="48"/>
        <v>0</v>
      </c>
      <c r="AW39" s="302">
        <f t="shared" si="49"/>
        <v>0</v>
      </c>
      <c r="AX39" s="302">
        <f t="shared" si="50"/>
        <v>0</v>
      </c>
      <c r="AY39" s="321" t="s">
        <v>214</v>
      </c>
      <c r="AZ39" s="321">
        <v>610</v>
      </c>
      <c r="BA39" s="321"/>
      <c r="BB39" s="321"/>
      <c r="BC39" s="321"/>
      <c r="BD39" s="321"/>
    </row>
    <row r="40" spans="2:56" x14ac:dyDescent="0.2">
      <c r="B40" s="34">
        <v>11</v>
      </c>
      <c r="C40" s="173"/>
      <c r="D40" s="36"/>
      <c r="E40" s="173"/>
      <c r="F40" s="35"/>
      <c r="G40" s="35"/>
      <c r="H40" s="57"/>
      <c r="I40" s="32"/>
      <c r="J40" s="33"/>
      <c r="K40" s="33"/>
      <c r="L40" s="65"/>
      <c r="M40" s="356"/>
      <c r="N40" s="357"/>
      <c r="O40" s="358"/>
      <c r="P40" s="365"/>
      <c r="Q40" s="39"/>
      <c r="S40" s="161">
        <f t="shared" si="30"/>
        <v>0</v>
      </c>
      <c r="T40" s="161">
        <f t="shared" si="31"/>
        <v>0</v>
      </c>
      <c r="U40" s="161">
        <f t="shared" si="32"/>
        <v>0</v>
      </c>
      <c r="V40" s="161">
        <f t="shared" si="33"/>
        <v>0</v>
      </c>
      <c r="W40" s="161">
        <f t="shared" si="34"/>
        <v>0</v>
      </c>
      <c r="Y40" s="161">
        <f t="shared" si="35"/>
        <v>0</v>
      </c>
      <c r="Z40" s="161">
        <f t="shared" si="36"/>
        <v>0</v>
      </c>
      <c r="AA40" s="161">
        <f t="shared" si="37"/>
        <v>0</v>
      </c>
      <c r="AB40" s="161">
        <f t="shared" si="38"/>
        <v>0</v>
      </c>
      <c r="AD40" s="161">
        <f t="shared" si="29"/>
        <v>1</v>
      </c>
      <c r="AE40" s="161">
        <f t="shared" si="39"/>
        <v>0</v>
      </c>
      <c r="AF40" s="161">
        <f t="shared" si="40"/>
        <v>0</v>
      </c>
      <c r="AG40" s="161">
        <f t="shared" si="41"/>
        <v>0</v>
      </c>
      <c r="AH40" s="161">
        <f t="shared" si="42"/>
        <v>0</v>
      </c>
      <c r="AI40" s="161">
        <f t="shared" si="43"/>
        <v>0</v>
      </c>
      <c r="AP40" s="161">
        <f t="shared" si="44"/>
        <v>0</v>
      </c>
      <c r="AQ40" s="161">
        <f t="shared" si="45"/>
        <v>0</v>
      </c>
      <c r="AR40" s="161">
        <f t="shared" si="46"/>
        <v>0</v>
      </c>
      <c r="AS40" s="161">
        <f t="shared" si="47"/>
        <v>0</v>
      </c>
      <c r="AV40" s="302">
        <f t="shared" si="48"/>
        <v>0</v>
      </c>
      <c r="AW40" s="302">
        <f t="shared" si="49"/>
        <v>0</v>
      </c>
      <c r="AX40" s="302">
        <f t="shared" si="50"/>
        <v>0</v>
      </c>
      <c r="AY40" s="321" t="s">
        <v>214</v>
      </c>
      <c r="AZ40" s="321">
        <v>611</v>
      </c>
      <c r="BA40" s="321"/>
      <c r="BB40" s="321"/>
      <c r="BC40" s="321"/>
      <c r="BD40" s="321"/>
    </row>
    <row r="41" spans="2:56" x14ac:dyDescent="0.2">
      <c r="B41" s="34">
        <v>12</v>
      </c>
      <c r="C41" s="173"/>
      <c r="D41" s="36"/>
      <c r="E41" s="173"/>
      <c r="F41" s="35"/>
      <c r="G41" s="35"/>
      <c r="H41" s="57"/>
      <c r="I41" s="32"/>
      <c r="J41" s="33"/>
      <c r="K41" s="33"/>
      <c r="L41" s="65"/>
      <c r="M41" s="356"/>
      <c r="N41" s="357"/>
      <c r="O41" s="358"/>
      <c r="P41" s="365"/>
      <c r="Q41" s="39"/>
      <c r="S41" s="161">
        <f t="shared" si="30"/>
        <v>0</v>
      </c>
      <c r="T41" s="161">
        <f t="shared" si="31"/>
        <v>0</v>
      </c>
      <c r="U41" s="161">
        <f t="shared" si="32"/>
        <v>0</v>
      </c>
      <c r="V41" s="161">
        <f t="shared" si="33"/>
        <v>0</v>
      </c>
      <c r="W41" s="161">
        <f t="shared" si="34"/>
        <v>0</v>
      </c>
      <c r="Y41" s="161">
        <f t="shared" si="35"/>
        <v>0</v>
      </c>
      <c r="Z41" s="161">
        <f t="shared" si="36"/>
        <v>0</v>
      </c>
      <c r="AA41" s="161">
        <f t="shared" si="37"/>
        <v>0</v>
      </c>
      <c r="AB41" s="161">
        <f t="shared" si="38"/>
        <v>0</v>
      </c>
      <c r="AD41" s="161">
        <f t="shared" si="29"/>
        <v>1</v>
      </c>
      <c r="AE41" s="161">
        <f t="shared" si="39"/>
        <v>0</v>
      </c>
      <c r="AF41" s="161">
        <f t="shared" si="40"/>
        <v>0</v>
      </c>
      <c r="AG41" s="161">
        <f t="shared" si="41"/>
        <v>0</v>
      </c>
      <c r="AH41" s="161">
        <f t="shared" si="42"/>
        <v>0</v>
      </c>
      <c r="AI41" s="161">
        <f t="shared" si="43"/>
        <v>0</v>
      </c>
      <c r="AP41" s="161">
        <f t="shared" si="44"/>
        <v>0</v>
      </c>
      <c r="AQ41" s="161">
        <f t="shared" si="45"/>
        <v>0</v>
      </c>
      <c r="AR41" s="161">
        <f t="shared" si="46"/>
        <v>0</v>
      </c>
      <c r="AS41" s="161">
        <f t="shared" si="47"/>
        <v>0</v>
      </c>
      <c r="AV41" s="302">
        <f t="shared" si="48"/>
        <v>0</v>
      </c>
      <c r="AW41" s="302">
        <f t="shared" si="49"/>
        <v>0</v>
      </c>
      <c r="AX41" s="302">
        <f t="shared" si="50"/>
        <v>0</v>
      </c>
      <c r="AY41" s="321" t="s">
        <v>214</v>
      </c>
      <c r="AZ41" s="321">
        <v>612</v>
      </c>
      <c r="BA41" s="321"/>
      <c r="BB41" s="321"/>
      <c r="BC41" s="321"/>
      <c r="BD41" s="321"/>
    </row>
    <row r="42" spans="2:56" ht="15" customHeight="1" thickBot="1" x14ac:dyDescent="0.25">
      <c r="B42" s="329">
        <v>13</v>
      </c>
      <c r="C42" s="345"/>
      <c r="D42" s="346"/>
      <c r="E42" s="345"/>
      <c r="F42" s="345"/>
      <c r="G42" s="345"/>
      <c r="H42" s="348"/>
      <c r="I42" s="349"/>
      <c r="J42" s="350"/>
      <c r="K42" s="350"/>
      <c r="L42" s="351"/>
      <c r="M42" s="352"/>
      <c r="N42" s="353"/>
      <c r="O42" s="354"/>
      <c r="P42" s="355"/>
      <c r="Q42" s="39"/>
      <c r="S42" s="161">
        <f t="shared" si="30"/>
        <v>0</v>
      </c>
      <c r="T42" s="161">
        <f t="shared" si="31"/>
        <v>0</v>
      </c>
      <c r="U42" s="161">
        <f t="shared" si="32"/>
        <v>0</v>
      </c>
      <c r="V42" s="161">
        <f t="shared" si="33"/>
        <v>0</v>
      </c>
      <c r="W42" s="161">
        <f t="shared" si="34"/>
        <v>0</v>
      </c>
      <c r="Y42" s="161">
        <f t="shared" si="35"/>
        <v>0</v>
      </c>
      <c r="Z42" s="161">
        <f t="shared" si="36"/>
        <v>0</v>
      </c>
      <c r="AA42" s="161">
        <f t="shared" si="37"/>
        <v>0</v>
      </c>
      <c r="AB42" s="161">
        <f t="shared" si="38"/>
        <v>0</v>
      </c>
      <c r="AD42" s="161">
        <f t="shared" si="29"/>
        <v>1</v>
      </c>
      <c r="AE42" s="161">
        <f t="shared" si="39"/>
        <v>0</v>
      </c>
      <c r="AF42" s="161">
        <f t="shared" si="40"/>
        <v>0</v>
      </c>
      <c r="AG42" s="161">
        <f t="shared" si="41"/>
        <v>0</v>
      </c>
      <c r="AH42" s="161">
        <f t="shared" si="42"/>
        <v>0</v>
      </c>
      <c r="AI42" s="161">
        <f t="shared" si="43"/>
        <v>0</v>
      </c>
      <c r="AP42" s="161">
        <f t="shared" si="44"/>
        <v>0</v>
      </c>
      <c r="AQ42" s="161">
        <f t="shared" si="45"/>
        <v>0</v>
      </c>
      <c r="AR42" s="161">
        <f t="shared" si="46"/>
        <v>0</v>
      </c>
      <c r="AS42" s="161">
        <f t="shared" si="47"/>
        <v>0</v>
      </c>
      <c r="AV42" s="302">
        <f t="shared" si="48"/>
        <v>0</v>
      </c>
      <c r="AW42" s="302">
        <f t="shared" si="49"/>
        <v>0</v>
      </c>
      <c r="AX42" s="302">
        <f t="shared" si="50"/>
        <v>0</v>
      </c>
      <c r="AY42" s="321" t="s">
        <v>214</v>
      </c>
      <c r="AZ42" s="321">
        <v>613</v>
      </c>
      <c r="BA42" s="321"/>
      <c r="BB42" s="321"/>
      <c r="BC42" s="321"/>
      <c r="BD42" s="321"/>
    </row>
    <row r="43" spans="2:56" ht="15" customHeight="1" thickBot="1" x14ac:dyDescent="0.25">
      <c r="B43" s="460" t="s">
        <v>92</v>
      </c>
      <c r="C43" s="461"/>
      <c r="D43" s="461"/>
      <c r="E43" s="461"/>
      <c r="F43" s="462"/>
      <c r="G43" s="473">
        <f>SUM(S30:S42)</f>
        <v>0</v>
      </c>
      <c r="H43" s="107"/>
      <c r="I43" s="22">
        <f>SUM(T30:T42)</f>
        <v>0</v>
      </c>
      <c r="J43" s="22">
        <f>SUM(U30:U42)</f>
        <v>0</v>
      </c>
      <c r="K43" s="22">
        <f>SUM(V30:V42)</f>
        <v>0</v>
      </c>
      <c r="L43" s="23">
        <f>SUM(W30:W42)</f>
        <v>0</v>
      </c>
      <c r="M43" s="24">
        <f>Y43</f>
        <v>0</v>
      </c>
      <c r="N43" s="24">
        <f>Z43</f>
        <v>0</v>
      </c>
      <c r="O43" s="24">
        <f>AA43</f>
        <v>0</v>
      </c>
      <c r="P43" s="24">
        <f>AB43</f>
        <v>0</v>
      </c>
      <c r="Q43" s="451"/>
      <c r="S43" s="169">
        <f>SUM(S30:S42)</f>
        <v>0</v>
      </c>
      <c r="T43" s="169">
        <f>SUM(T30:T42)</f>
        <v>0</v>
      </c>
      <c r="U43" s="169">
        <f>SUM(U30:U42)</f>
        <v>0</v>
      </c>
      <c r="V43" s="169">
        <f>SUM(V30:V42)</f>
        <v>0</v>
      </c>
      <c r="W43" s="169">
        <f>SUM(W30:W42)</f>
        <v>0</v>
      </c>
      <c r="X43" s="169"/>
      <c r="Y43" s="169">
        <f>SUM(Y30:Y42)</f>
        <v>0</v>
      </c>
      <c r="Z43" s="169">
        <f>SUM(Z30:Z42)</f>
        <v>0</v>
      </c>
      <c r="AA43" s="169">
        <f>SUM(AA30:AA42)</f>
        <v>0</v>
      </c>
      <c r="AB43" s="169">
        <f>SUM(AB30:AB42)</f>
        <v>0</v>
      </c>
      <c r="AC43" s="169"/>
      <c r="AD43" s="169">
        <f t="shared" ref="AD43:AI43" si="52">SUM(AD30:AD42)</f>
        <v>13</v>
      </c>
      <c r="AE43" s="169">
        <f t="shared" si="52"/>
        <v>0</v>
      </c>
      <c r="AF43" s="169">
        <f t="shared" si="52"/>
        <v>0</v>
      </c>
      <c r="AG43" s="169">
        <f t="shared" si="52"/>
        <v>0</v>
      </c>
      <c r="AH43" s="169">
        <f t="shared" si="52"/>
        <v>0</v>
      </c>
      <c r="AI43" s="169">
        <f t="shared" si="52"/>
        <v>0</v>
      </c>
      <c r="AJ43" s="169"/>
      <c r="AK43" s="169"/>
      <c r="AL43" s="169"/>
      <c r="AM43" s="169"/>
      <c r="AN43" s="169"/>
      <c r="AO43" s="169"/>
      <c r="AP43" s="169">
        <f>SUM(AP30:AP42)</f>
        <v>0</v>
      </c>
      <c r="AQ43" s="169">
        <f>SUM(AQ30:AQ42)</f>
        <v>0</v>
      </c>
      <c r="AR43" s="169">
        <f>SUM(AR30:AR42)</f>
        <v>0</v>
      </c>
      <c r="AS43" s="169">
        <f>SUM(AS30:AS42)</f>
        <v>0</v>
      </c>
      <c r="AV43" s="297">
        <f>SUM(AV30:AV42)</f>
        <v>0</v>
      </c>
      <c r="AW43" s="297">
        <f t="shared" ref="AW43:AX43" si="53">SUM(AW30:AW42)</f>
        <v>0</v>
      </c>
      <c r="AX43" s="297">
        <f t="shared" si="53"/>
        <v>0</v>
      </c>
      <c r="AY43" s="321" t="s">
        <v>214</v>
      </c>
      <c r="AZ43" s="321">
        <v>614</v>
      </c>
      <c r="BA43" s="321"/>
      <c r="BB43" s="321"/>
      <c r="BC43" s="321"/>
      <c r="BD43" s="321"/>
    </row>
    <row r="44" spans="2:56" ht="15" customHeight="1" thickBot="1" x14ac:dyDescent="0.25">
      <c r="B44" s="463"/>
      <c r="C44" s="464"/>
      <c r="D44" s="464"/>
      <c r="E44" s="464"/>
      <c r="F44" s="465"/>
      <c r="G44" s="474"/>
      <c r="H44" s="106"/>
      <c r="I44" s="467">
        <f>SUM(I43:L43)</f>
        <v>0</v>
      </c>
      <c r="J44" s="468"/>
      <c r="K44" s="468"/>
      <c r="L44" s="469"/>
      <c r="M44" s="26"/>
      <c r="N44" s="26"/>
      <c r="O44" s="467">
        <f>SUM(O43:P43)</f>
        <v>0</v>
      </c>
      <c r="P44" s="468"/>
      <c r="Q44" s="452"/>
      <c r="U44" s="169">
        <f>I44</f>
        <v>0</v>
      </c>
      <c r="AY44" s="321"/>
      <c r="AZ44" s="321"/>
      <c r="BA44" s="321"/>
      <c r="BB44" s="321"/>
      <c r="BC44" s="321"/>
      <c r="BD44" s="321"/>
    </row>
    <row r="45" spans="2:56" ht="15" customHeight="1" thickBot="1" x14ac:dyDescent="0.25">
      <c r="B45" s="460" t="s">
        <v>93</v>
      </c>
      <c r="C45" s="461"/>
      <c r="D45" s="461"/>
      <c r="E45" s="461"/>
      <c r="F45" s="462"/>
      <c r="G45" s="473">
        <f>G27+G43</f>
        <v>0</v>
      </c>
      <c r="H45" s="107"/>
      <c r="I45" s="22">
        <f t="shared" ref="I45:P45" si="54">I27+I43</f>
        <v>0</v>
      </c>
      <c r="J45" s="22">
        <f t="shared" si="54"/>
        <v>0</v>
      </c>
      <c r="K45" s="22">
        <f t="shared" si="54"/>
        <v>0</v>
      </c>
      <c r="L45" s="23">
        <f t="shared" si="54"/>
        <v>0</v>
      </c>
      <c r="M45" s="24">
        <f t="shared" si="54"/>
        <v>0</v>
      </c>
      <c r="N45" s="27">
        <f t="shared" si="54"/>
        <v>0</v>
      </c>
      <c r="O45" s="22">
        <f t="shared" si="54"/>
        <v>0</v>
      </c>
      <c r="P45" s="28">
        <f t="shared" si="54"/>
        <v>0</v>
      </c>
      <c r="Q45" s="452"/>
      <c r="Y45" s="161">
        <f t="shared" ref="Y45:AS45" si="55">Y43+Y27</f>
        <v>0</v>
      </c>
      <c r="Z45" s="161">
        <f t="shared" si="55"/>
        <v>0</v>
      </c>
      <c r="AA45" s="161">
        <f t="shared" si="55"/>
        <v>0</v>
      </c>
      <c r="AB45" s="161">
        <f t="shared" si="55"/>
        <v>0</v>
      </c>
      <c r="AC45" s="161">
        <f t="shared" si="55"/>
        <v>0</v>
      </c>
      <c r="AD45" s="161">
        <f t="shared" si="55"/>
        <v>26</v>
      </c>
      <c r="AE45" s="161">
        <f t="shared" si="55"/>
        <v>0</v>
      </c>
      <c r="AF45" s="161">
        <f t="shared" si="55"/>
        <v>0</v>
      </c>
      <c r="AG45" s="161">
        <f t="shared" si="55"/>
        <v>0</v>
      </c>
      <c r="AH45" s="161">
        <f t="shared" si="55"/>
        <v>0</v>
      </c>
      <c r="AI45" s="161">
        <f t="shared" si="55"/>
        <v>0</v>
      </c>
      <c r="AJ45" s="161">
        <f t="shared" si="55"/>
        <v>0</v>
      </c>
      <c r="AK45" s="161">
        <f t="shared" si="55"/>
        <v>0</v>
      </c>
      <c r="AL45" s="161">
        <f t="shared" si="55"/>
        <v>0</v>
      </c>
      <c r="AM45" s="161">
        <f t="shared" si="55"/>
        <v>0</v>
      </c>
      <c r="AN45" s="161">
        <f t="shared" si="55"/>
        <v>0</v>
      </c>
      <c r="AO45" s="161">
        <f t="shared" si="55"/>
        <v>0</v>
      </c>
      <c r="AP45" s="161">
        <f t="shared" si="55"/>
        <v>0</v>
      </c>
      <c r="AQ45" s="161">
        <f t="shared" si="55"/>
        <v>0</v>
      </c>
      <c r="AR45" s="161">
        <f t="shared" si="55"/>
        <v>0</v>
      </c>
      <c r="AS45" s="161">
        <f t="shared" si="55"/>
        <v>0</v>
      </c>
      <c r="AV45" s="297">
        <f>AV43+AV27</f>
        <v>0</v>
      </c>
      <c r="AW45" s="297">
        <f>AW43+AW27</f>
        <v>0</v>
      </c>
      <c r="AX45" s="297">
        <f>AX43+AX27</f>
        <v>0</v>
      </c>
      <c r="AY45" s="321"/>
      <c r="AZ45" s="321"/>
      <c r="BA45" s="321"/>
      <c r="BB45" s="321"/>
      <c r="BC45" s="321"/>
      <c r="BD45" s="321"/>
    </row>
    <row r="46" spans="2:56" ht="15" customHeight="1" thickBot="1" x14ac:dyDescent="0.25">
      <c r="B46" s="463"/>
      <c r="C46" s="464"/>
      <c r="D46" s="464"/>
      <c r="E46" s="464"/>
      <c r="F46" s="465"/>
      <c r="G46" s="474"/>
      <c r="H46" s="108"/>
      <c r="I46" s="470">
        <f>I28+I44</f>
        <v>0</v>
      </c>
      <c r="J46" s="471"/>
      <c r="K46" s="471"/>
      <c r="L46" s="472"/>
      <c r="M46" s="29"/>
      <c r="N46" s="29"/>
      <c r="O46" s="470">
        <f>O28+O44</f>
        <v>0</v>
      </c>
      <c r="P46" s="471"/>
      <c r="Q46" s="453"/>
    </row>
    <row r="47" spans="2:56" ht="12" customHeight="1" x14ac:dyDescent="0.2"/>
    <row r="48" spans="2:56" ht="12" customHeight="1" thickBot="1" x14ac:dyDescent="0.25">
      <c r="H48" s="42" t="s">
        <v>9</v>
      </c>
      <c r="I48" s="41" t="s">
        <v>40</v>
      </c>
      <c r="J48" s="41"/>
      <c r="K48" s="41"/>
      <c r="L48" s="41"/>
      <c r="M48" s="41"/>
      <c r="N48" s="41"/>
    </row>
    <row r="49" spans="2:14" ht="12" customHeight="1" x14ac:dyDescent="0.2">
      <c r="B49" s="476" t="s">
        <v>0</v>
      </c>
      <c r="C49" s="455" t="s">
        <v>32</v>
      </c>
      <c r="D49" s="455" t="s">
        <v>33</v>
      </c>
      <c r="E49" s="455" t="s">
        <v>3</v>
      </c>
      <c r="H49" s="42" t="s">
        <v>4</v>
      </c>
      <c r="I49" s="41" t="s">
        <v>41</v>
      </c>
      <c r="J49" s="41"/>
      <c r="K49" s="41"/>
      <c r="L49" s="41"/>
      <c r="M49" s="41"/>
      <c r="N49" s="41"/>
    </row>
    <row r="50" spans="2:14" ht="12" customHeight="1" thickBot="1" x14ac:dyDescent="0.25">
      <c r="B50" s="478"/>
      <c r="C50" s="457"/>
      <c r="D50" s="457"/>
      <c r="E50" s="457"/>
      <c r="H50" s="42" t="s">
        <v>5</v>
      </c>
      <c r="I50" s="41" t="s">
        <v>42</v>
      </c>
      <c r="J50" s="41"/>
      <c r="K50" s="41"/>
      <c r="L50" s="41"/>
      <c r="M50" s="41"/>
      <c r="N50" s="41"/>
    </row>
    <row r="51" spans="2:14" ht="12" customHeight="1" x14ac:dyDescent="0.2">
      <c r="B51" s="30">
        <v>1</v>
      </c>
      <c r="C51" s="443" t="s">
        <v>34</v>
      </c>
      <c r="D51" s="319"/>
      <c r="E51" s="44"/>
      <c r="H51" s="42" t="s">
        <v>6</v>
      </c>
      <c r="I51" s="41" t="s">
        <v>43</v>
      </c>
      <c r="J51" s="41"/>
      <c r="K51" s="41"/>
      <c r="L51" s="41"/>
      <c r="M51" s="41"/>
      <c r="N51" s="41"/>
    </row>
    <row r="52" spans="2:14" ht="12" customHeight="1" thickBot="1" x14ac:dyDescent="0.25">
      <c r="B52" s="31">
        <v>2</v>
      </c>
      <c r="C52" s="444"/>
      <c r="D52" s="306"/>
      <c r="E52" s="46"/>
      <c r="H52" s="42" t="s">
        <v>7</v>
      </c>
      <c r="I52" s="41" t="s">
        <v>44</v>
      </c>
      <c r="J52" s="41"/>
      <c r="K52" s="41"/>
      <c r="L52" s="41"/>
      <c r="M52" s="41"/>
      <c r="N52" s="41"/>
    </row>
    <row r="53" spans="2:14" ht="12" customHeight="1" thickBot="1" x14ac:dyDescent="0.25">
      <c r="B53" s="30">
        <v>3</v>
      </c>
      <c r="C53" s="443" t="s">
        <v>35</v>
      </c>
      <c r="D53" s="43"/>
      <c r="E53" s="44"/>
      <c r="H53" s="42" t="s">
        <v>12</v>
      </c>
      <c r="I53" s="41" t="s">
        <v>45</v>
      </c>
      <c r="J53" s="41"/>
      <c r="K53" s="41"/>
      <c r="L53" s="41"/>
      <c r="M53" s="41"/>
      <c r="N53" s="41"/>
    </row>
    <row r="54" spans="2:14" ht="12" customHeight="1" thickBot="1" x14ac:dyDescent="0.25">
      <c r="B54" s="31">
        <v>4</v>
      </c>
      <c r="C54" s="444"/>
      <c r="D54" s="45"/>
      <c r="E54" s="44"/>
      <c r="H54" s="42" t="s">
        <v>13</v>
      </c>
      <c r="I54" s="41" t="s">
        <v>46</v>
      </c>
      <c r="J54" s="41"/>
      <c r="K54" s="41"/>
      <c r="L54" s="41"/>
      <c r="M54" s="41"/>
      <c r="N54" s="41"/>
    </row>
    <row r="55" spans="2:14" ht="12" customHeight="1" x14ac:dyDescent="0.2">
      <c r="B55" s="30">
        <v>5</v>
      </c>
      <c r="C55" s="443" t="s">
        <v>36</v>
      </c>
      <c r="D55" s="43"/>
      <c r="E55" s="44"/>
      <c r="H55" s="42" t="s">
        <v>10</v>
      </c>
      <c r="I55" s="41" t="s">
        <v>47</v>
      </c>
      <c r="J55" s="41"/>
      <c r="K55" s="41"/>
      <c r="L55" s="41"/>
      <c r="M55" s="41"/>
      <c r="N55" s="41"/>
    </row>
    <row r="56" spans="2:14" ht="12" customHeight="1" thickBot="1" x14ac:dyDescent="0.25">
      <c r="B56" s="31">
        <v>6</v>
      </c>
      <c r="C56" s="444"/>
      <c r="D56" s="45"/>
      <c r="E56" s="46"/>
      <c r="H56" s="42" t="s">
        <v>11</v>
      </c>
      <c r="I56" s="41" t="s">
        <v>48</v>
      </c>
      <c r="J56" s="41"/>
      <c r="K56" s="41"/>
      <c r="L56" s="41"/>
      <c r="M56" s="41"/>
      <c r="N56" s="41"/>
    </row>
    <row r="57" spans="2:14" ht="12" customHeight="1" x14ac:dyDescent="0.2">
      <c r="B57" s="30">
        <v>7</v>
      </c>
      <c r="C57" s="443" t="s">
        <v>37</v>
      </c>
      <c r="D57" s="43"/>
      <c r="E57" s="44"/>
      <c r="H57" s="42" t="s">
        <v>39</v>
      </c>
      <c r="I57" s="41" t="s">
        <v>49</v>
      </c>
      <c r="J57" s="41"/>
      <c r="K57" s="41"/>
      <c r="L57" s="41"/>
      <c r="M57" s="41"/>
      <c r="N57" s="41"/>
    </row>
    <row r="58" spans="2:14" ht="12" customHeight="1" thickBot="1" x14ac:dyDescent="0.25">
      <c r="B58" s="31">
        <v>8</v>
      </c>
      <c r="C58" s="444"/>
      <c r="D58" s="45"/>
      <c r="E58" s="46"/>
      <c r="H58" s="264"/>
      <c r="J58" s="41"/>
      <c r="K58" s="41"/>
      <c r="L58" s="41"/>
      <c r="M58" s="41"/>
      <c r="N58" s="41"/>
    </row>
    <row r="59" spans="2:14" ht="12" customHeight="1" x14ac:dyDescent="0.2">
      <c r="B59" s="30">
        <v>9</v>
      </c>
      <c r="C59" s="443" t="s">
        <v>38</v>
      </c>
      <c r="D59" s="43"/>
      <c r="E59" s="44"/>
      <c r="H59" s="42" t="s">
        <v>14</v>
      </c>
      <c r="I59" s="41" t="s">
        <v>50</v>
      </c>
      <c r="J59" s="41"/>
      <c r="K59" s="41"/>
      <c r="L59" s="41"/>
      <c r="M59" s="41"/>
      <c r="N59" s="41"/>
    </row>
    <row r="60" spans="2:14" ht="12" customHeight="1" thickBot="1" x14ac:dyDescent="0.25">
      <c r="B60" s="31">
        <v>10</v>
      </c>
      <c r="C60" s="444"/>
      <c r="D60" s="45"/>
      <c r="E60" s="46"/>
      <c r="H60" s="42" t="s">
        <v>31</v>
      </c>
      <c r="I60" s="41" t="s">
        <v>51</v>
      </c>
      <c r="J60" s="41"/>
      <c r="K60" s="41"/>
      <c r="L60" s="41"/>
      <c r="M60" s="41"/>
      <c r="N60" s="41"/>
    </row>
    <row r="61" spans="2:14" ht="12" customHeight="1" x14ac:dyDescent="0.2">
      <c r="B61" s="30">
        <v>11</v>
      </c>
      <c r="C61" s="443" t="s">
        <v>57</v>
      </c>
      <c r="D61" s="43"/>
      <c r="E61" s="44"/>
      <c r="H61" s="42" t="s">
        <v>5</v>
      </c>
      <c r="I61" s="41" t="s">
        <v>52</v>
      </c>
      <c r="J61" s="41"/>
      <c r="K61" s="41"/>
      <c r="L61" s="41"/>
      <c r="M61" s="41"/>
      <c r="N61" s="41"/>
    </row>
    <row r="62" spans="2:14" ht="12" customHeight="1" thickBot="1" x14ac:dyDescent="0.25">
      <c r="B62" s="31">
        <v>12</v>
      </c>
      <c r="C62" s="444"/>
      <c r="D62" s="45"/>
      <c r="E62" s="46"/>
      <c r="H62" s="42" t="s">
        <v>4</v>
      </c>
      <c r="I62" s="41" t="s">
        <v>53</v>
      </c>
      <c r="J62" s="41"/>
      <c r="K62" s="41"/>
      <c r="L62" s="41"/>
      <c r="M62" s="41"/>
      <c r="N62" s="41"/>
    </row>
    <row r="63" spans="2:14" ht="12" customHeight="1" x14ac:dyDescent="0.2">
      <c r="B63" s="30">
        <v>13</v>
      </c>
      <c r="C63" s="443" t="s">
        <v>58</v>
      </c>
      <c r="D63" s="43"/>
      <c r="E63" s="44"/>
      <c r="H63" s="264"/>
      <c r="I63" s="41"/>
      <c r="J63" s="41"/>
      <c r="K63" s="41"/>
      <c r="L63" s="41"/>
      <c r="M63" s="41"/>
      <c r="N63" s="41"/>
    </row>
    <row r="64" spans="2:14" ht="12" customHeight="1" thickBot="1" x14ac:dyDescent="0.25">
      <c r="B64" s="31">
        <v>14</v>
      </c>
      <c r="C64" s="444"/>
      <c r="D64" s="45"/>
      <c r="E64" s="46"/>
      <c r="H64" s="42" t="s">
        <v>24</v>
      </c>
      <c r="I64" s="41" t="s">
        <v>54</v>
      </c>
      <c r="J64" s="41"/>
      <c r="K64" s="41"/>
      <c r="L64" s="41"/>
      <c r="M64" s="41"/>
      <c r="N64" s="41"/>
    </row>
    <row r="65" spans="2:17" ht="12" customHeight="1" x14ac:dyDescent="0.2">
      <c r="B65" s="30">
        <v>15</v>
      </c>
      <c r="C65" s="443" t="s">
        <v>59</v>
      </c>
      <c r="D65" s="43"/>
      <c r="E65" s="44"/>
      <c r="H65" s="42" t="s">
        <v>32</v>
      </c>
      <c r="I65" s="41" t="s">
        <v>55</v>
      </c>
      <c r="J65" s="41"/>
      <c r="K65" s="41"/>
      <c r="L65" s="41"/>
      <c r="M65" s="41"/>
      <c r="N65" s="41"/>
    </row>
    <row r="66" spans="2:17" ht="12" thickBot="1" x14ac:dyDescent="0.25">
      <c r="B66" s="31">
        <v>16</v>
      </c>
      <c r="C66" s="444"/>
      <c r="D66" s="45"/>
      <c r="E66" s="46"/>
      <c r="H66" s="42" t="s">
        <v>26</v>
      </c>
      <c r="I66" s="41" t="s">
        <v>56</v>
      </c>
    </row>
    <row r="67" spans="2:17" x14ac:dyDescent="0.2">
      <c r="B67" s="30">
        <v>13</v>
      </c>
      <c r="C67" s="443" t="s">
        <v>60</v>
      </c>
      <c r="D67" s="43"/>
      <c r="E67" s="44"/>
    </row>
    <row r="68" spans="2:17" ht="12" thickBot="1" x14ac:dyDescent="0.25">
      <c r="B68" s="31">
        <v>14</v>
      </c>
      <c r="C68" s="444"/>
      <c r="D68" s="45"/>
      <c r="E68" s="46"/>
    </row>
    <row r="69" spans="2:17" x14ac:dyDescent="0.2">
      <c r="B69" s="26"/>
      <c r="C69" s="170"/>
      <c r="D69" s="171"/>
      <c r="E69" s="172"/>
    </row>
    <row r="70" spans="2:17" ht="12.75" x14ac:dyDescent="0.2">
      <c r="B70" s="273" t="str">
        <f>Pagina1!A49</f>
        <v>DECAN,</v>
      </c>
      <c r="E70" s="369">
        <f>Pagina1!F52</f>
        <v>0</v>
      </c>
      <c r="J70" s="2"/>
      <c r="K70" s="445" t="str">
        <f>Pagina1!I49</f>
        <v>DIRECTOR DEPARTAMENT,</v>
      </c>
      <c r="L70" s="445"/>
      <c r="M70" s="445"/>
      <c r="N70" s="445"/>
      <c r="O70" s="445"/>
      <c r="P70" s="445"/>
      <c r="Q70" s="445"/>
    </row>
    <row r="71" spans="2:17" ht="12.75" x14ac:dyDescent="0.2">
      <c r="B71" s="2"/>
      <c r="E71" s="370"/>
      <c r="J71" s="2"/>
      <c r="K71" s="2"/>
      <c r="L71" s="2"/>
      <c r="M71" s="2"/>
      <c r="N71" s="2"/>
      <c r="O71" s="2"/>
      <c r="P71" s="2"/>
      <c r="Q71" s="2"/>
    </row>
    <row r="72" spans="2:17" ht="12.75" x14ac:dyDescent="0.2">
      <c r="B72" s="274">
        <f>Pagina1!A51</f>
        <v>0</v>
      </c>
      <c r="C72" s="69"/>
      <c r="D72" s="70"/>
      <c r="E72" s="369">
        <f>Pagina1!$D$54</f>
        <v>0</v>
      </c>
      <c r="F72" s="70"/>
      <c r="G72" s="70"/>
      <c r="H72" s="70"/>
      <c r="I72" s="410">
        <f>Pagina1!G51</f>
        <v>0</v>
      </c>
      <c r="J72" s="410"/>
      <c r="K72" s="410"/>
      <c r="L72" s="410"/>
      <c r="M72" s="410"/>
      <c r="N72" s="410"/>
      <c r="O72" s="410"/>
      <c r="P72" s="410"/>
      <c r="Q72" s="410"/>
    </row>
    <row r="73" spans="2:17" ht="12.75" x14ac:dyDescent="0.2">
      <c r="B73" s="56"/>
      <c r="C73" s="69"/>
      <c r="D73" s="70"/>
      <c r="E73" s="369"/>
      <c r="F73" s="70"/>
      <c r="G73" s="70"/>
      <c r="H73" s="70"/>
      <c r="I73" s="70"/>
      <c r="J73" s="70"/>
      <c r="K73" s="70"/>
      <c r="L73" s="70"/>
      <c r="M73" s="328" t="str">
        <f>Pagina1!I53</f>
        <v>.</v>
      </c>
      <c r="N73" s="56"/>
      <c r="O73" s="56"/>
      <c r="P73" s="56"/>
      <c r="Q73" s="56"/>
    </row>
    <row r="74" spans="2:17" ht="12.75" x14ac:dyDescent="0.2">
      <c r="B74" s="56"/>
      <c r="C74" s="69"/>
      <c r="D74" s="70"/>
      <c r="E74" s="370"/>
      <c r="F74" s="70"/>
      <c r="G74" s="70"/>
      <c r="H74" s="70"/>
      <c r="I74" s="70"/>
      <c r="J74" s="70"/>
      <c r="K74" s="70"/>
      <c r="L74" s="70"/>
      <c r="M74" s="70"/>
      <c r="N74" s="70"/>
      <c r="O74" s="56"/>
      <c r="P74" s="56"/>
      <c r="Q74" s="56"/>
    </row>
    <row r="75" spans="2:17" x14ac:dyDescent="0.2"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</row>
    <row r="76" spans="2:17" x14ac:dyDescent="0.2"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</row>
    <row r="77" spans="2:17" x14ac:dyDescent="0.2"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</row>
    <row r="78" spans="2:17" x14ac:dyDescent="0.2"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</row>
    <row r="79" spans="2:17" x14ac:dyDescent="0.2"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</row>
    <row r="80" spans="2:17" x14ac:dyDescent="0.2"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</row>
    <row r="81" spans="2:17" x14ac:dyDescent="0.2"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</row>
    <row r="82" spans="2:17" x14ac:dyDescent="0.2"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</row>
    <row r="83" spans="2:17" x14ac:dyDescent="0.2"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</row>
    <row r="84" spans="2:17" x14ac:dyDescent="0.2"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</row>
    <row r="85" spans="2:17" x14ac:dyDescent="0.2"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</row>
    <row r="86" spans="2:17" x14ac:dyDescent="0.2"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</row>
    <row r="87" spans="2:17" x14ac:dyDescent="0.2"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</row>
    <row r="88" spans="2:17" x14ac:dyDescent="0.2"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</row>
    <row r="89" spans="2:17" x14ac:dyDescent="0.2"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</row>
    <row r="90" spans="2:17" x14ac:dyDescent="0.2"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</row>
    <row r="91" spans="2:17" x14ac:dyDescent="0.2"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</row>
    <row r="92" spans="2:17" x14ac:dyDescent="0.2"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</row>
    <row r="93" spans="2:17" x14ac:dyDescent="0.2"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</row>
    <row r="94" spans="2:17" x14ac:dyDescent="0.2"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</row>
    <row r="95" spans="2:17" x14ac:dyDescent="0.2"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</row>
    <row r="96" spans="2:17" x14ac:dyDescent="0.2"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</row>
    <row r="97" spans="2:17" x14ac:dyDescent="0.2"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</row>
    <row r="98" spans="2:17" x14ac:dyDescent="0.2"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</row>
    <row r="99" spans="2:17" x14ac:dyDescent="0.2"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</row>
    <row r="100" spans="2:17" x14ac:dyDescent="0.2"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</row>
    <row r="101" spans="2:17" x14ac:dyDescent="0.2"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</row>
    <row r="102" spans="2:17" x14ac:dyDescent="0.2"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</row>
    <row r="103" spans="2:17" x14ac:dyDescent="0.2"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</row>
    <row r="104" spans="2:17" x14ac:dyDescent="0.2"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</row>
    <row r="105" spans="2:17" x14ac:dyDescent="0.2"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</row>
    <row r="106" spans="2:17" x14ac:dyDescent="0.2"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</row>
    <row r="107" spans="2:17" x14ac:dyDescent="0.2"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</row>
    <row r="108" spans="2:17" x14ac:dyDescent="0.2"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</row>
    <row r="109" spans="2:17" x14ac:dyDescent="0.2"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</row>
    <row r="110" spans="2:17" x14ac:dyDescent="0.2"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</row>
    <row r="111" spans="2:17" x14ac:dyDescent="0.2"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</row>
    <row r="112" spans="2:17" x14ac:dyDescent="0.2"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</row>
    <row r="113" spans="2:17" x14ac:dyDescent="0.2"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</row>
    <row r="114" spans="2:17" x14ac:dyDescent="0.2"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</row>
    <row r="115" spans="2:17" x14ac:dyDescent="0.2"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</row>
    <row r="116" spans="2:17" x14ac:dyDescent="0.2"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</row>
    <row r="117" spans="2:17" x14ac:dyDescent="0.2"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</row>
    <row r="118" spans="2:17" x14ac:dyDescent="0.2"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</row>
    <row r="119" spans="2:17" x14ac:dyDescent="0.2"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</row>
    <row r="120" spans="2:17" x14ac:dyDescent="0.2"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</row>
    <row r="121" spans="2:17" x14ac:dyDescent="0.2"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</row>
    <row r="122" spans="2:17" x14ac:dyDescent="0.2"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</row>
    <row r="123" spans="2:17" x14ac:dyDescent="0.2"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</row>
    <row r="124" spans="2:17" x14ac:dyDescent="0.2"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</row>
    <row r="125" spans="2:17" x14ac:dyDescent="0.2"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</row>
    <row r="126" spans="2:17" x14ac:dyDescent="0.2"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</row>
    <row r="127" spans="2:17" x14ac:dyDescent="0.2"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</row>
    <row r="128" spans="2:17" x14ac:dyDescent="0.2"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</row>
    <row r="129" spans="2:17" x14ac:dyDescent="0.2"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</row>
    <row r="130" spans="2:17" x14ac:dyDescent="0.2"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</row>
    <row r="131" spans="2:17" x14ac:dyDescent="0.2"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</row>
    <row r="132" spans="2:17" x14ac:dyDescent="0.2"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</row>
    <row r="133" spans="2:17" x14ac:dyDescent="0.2"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</row>
    <row r="134" spans="2:17" x14ac:dyDescent="0.2"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</row>
    <row r="135" spans="2:17" x14ac:dyDescent="0.2"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</row>
    <row r="136" spans="2:17" x14ac:dyDescent="0.2"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</row>
    <row r="137" spans="2:17" x14ac:dyDescent="0.2"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</row>
    <row r="138" spans="2:17" x14ac:dyDescent="0.2"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</row>
    <row r="139" spans="2:17" x14ac:dyDescent="0.2"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</row>
    <row r="140" spans="2:17" x14ac:dyDescent="0.2"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</row>
    <row r="141" spans="2:17" x14ac:dyDescent="0.2"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</row>
    <row r="142" spans="2:17" x14ac:dyDescent="0.2"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</row>
    <row r="143" spans="2:17" x14ac:dyDescent="0.2"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</row>
    <row r="144" spans="2:17" x14ac:dyDescent="0.2"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</row>
    <row r="145" spans="2:17" x14ac:dyDescent="0.2"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</row>
    <row r="146" spans="2:17" x14ac:dyDescent="0.2"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</row>
    <row r="147" spans="2:17" x14ac:dyDescent="0.2"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</row>
    <row r="148" spans="2:17" x14ac:dyDescent="0.2"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</row>
    <row r="149" spans="2:17" x14ac:dyDescent="0.2"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</row>
    <row r="150" spans="2:17" x14ac:dyDescent="0.2"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</row>
    <row r="151" spans="2:17" x14ac:dyDescent="0.2"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</row>
    <row r="152" spans="2:17" x14ac:dyDescent="0.2"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</row>
    <row r="153" spans="2:17" x14ac:dyDescent="0.2"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</row>
    <row r="154" spans="2:17" x14ac:dyDescent="0.2"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</row>
    <row r="155" spans="2:17" x14ac:dyDescent="0.2"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</row>
    <row r="156" spans="2:17" x14ac:dyDescent="0.2"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</row>
    <row r="157" spans="2:17" x14ac:dyDescent="0.2"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</row>
    <row r="158" spans="2:17" x14ac:dyDescent="0.2"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</row>
    <row r="159" spans="2:17" x14ac:dyDescent="0.2"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</row>
    <row r="160" spans="2:17" x14ac:dyDescent="0.2"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</row>
    <row r="161" spans="2:17" x14ac:dyDescent="0.2"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</row>
    <row r="162" spans="2:17" x14ac:dyDescent="0.2"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</row>
    <row r="163" spans="2:17" x14ac:dyDescent="0.2"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</row>
    <row r="164" spans="2:17" x14ac:dyDescent="0.2"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</row>
    <row r="165" spans="2:17" x14ac:dyDescent="0.2"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</row>
    <row r="166" spans="2:17" x14ac:dyDescent="0.2"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</row>
    <row r="167" spans="2:17" x14ac:dyDescent="0.2"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</row>
    <row r="168" spans="2:17" x14ac:dyDescent="0.2"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</row>
    <row r="169" spans="2:17" x14ac:dyDescent="0.2"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</row>
    <row r="170" spans="2:17" x14ac:dyDescent="0.2"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</row>
    <row r="171" spans="2:17" x14ac:dyDescent="0.2"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</row>
    <row r="172" spans="2:17" x14ac:dyDescent="0.2"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</row>
    <row r="173" spans="2:17" x14ac:dyDescent="0.2"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</row>
    <row r="174" spans="2:17" x14ac:dyDescent="0.2"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</row>
    <row r="175" spans="2:17" x14ac:dyDescent="0.2"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</row>
    <row r="176" spans="2:17" x14ac:dyDescent="0.2"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</row>
    <row r="177" spans="2:17" x14ac:dyDescent="0.2"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</row>
    <row r="178" spans="2:17" x14ac:dyDescent="0.2"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</row>
    <row r="179" spans="2:17" x14ac:dyDescent="0.2"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</row>
    <row r="180" spans="2:17" x14ac:dyDescent="0.2"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</row>
    <row r="181" spans="2:17" x14ac:dyDescent="0.2"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</row>
    <row r="182" spans="2:17" x14ac:dyDescent="0.2"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</row>
    <row r="183" spans="2:17" x14ac:dyDescent="0.2"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</row>
    <row r="184" spans="2:17" x14ac:dyDescent="0.2"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</row>
    <row r="185" spans="2:17" x14ac:dyDescent="0.2"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</row>
    <row r="186" spans="2:17" x14ac:dyDescent="0.2"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</row>
    <row r="187" spans="2:17" x14ac:dyDescent="0.2"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</row>
    <row r="188" spans="2:17" x14ac:dyDescent="0.2"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</row>
    <row r="189" spans="2:17" x14ac:dyDescent="0.2"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</row>
    <row r="190" spans="2:17" x14ac:dyDescent="0.2"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</row>
    <row r="191" spans="2:17" x14ac:dyDescent="0.2"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</row>
    <row r="192" spans="2:17" x14ac:dyDescent="0.2">
      <c r="B192" s="52"/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</row>
    <row r="193" spans="2:17" x14ac:dyDescent="0.2">
      <c r="B193" s="52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</row>
    <row r="194" spans="2:17" x14ac:dyDescent="0.2"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</row>
    <row r="195" spans="2:17" x14ac:dyDescent="0.2">
      <c r="B195" s="52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</row>
    <row r="196" spans="2:17" x14ac:dyDescent="0.2">
      <c r="B196" s="52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</row>
    <row r="197" spans="2:17" x14ac:dyDescent="0.2">
      <c r="B197" s="52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</row>
    <row r="198" spans="2:17" x14ac:dyDescent="0.2">
      <c r="B198" s="52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</row>
    <row r="199" spans="2:17" x14ac:dyDescent="0.2">
      <c r="B199" s="52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</row>
    <row r="200" spans="2:17" x14ac:dyDescent="0.2"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</row>
    <row r="201" spans="2:17" x14ac:dyDescent="0.2">
      <c r="B201" s="52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</row>
    <row r="202" spans="2:17" x14ac:dyDescent="0.2">
      <c r="B202" s="52"/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</row>
    <row r="203" spans="2:17" x14ac:dyDescent="0.2">
      <c r="B203" s="52"/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</row>
    <row r="204" spans="2:17" x14ac:dyDescent="0.2">
      <c r="B204" s="52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</row>
    <row r="205" spans="2:17" x14ac:dyDescent="0.2">
      <c r="B205" s="52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</row>
    <row r="206" spans="2:17" x14ac:dyDescent="0.2">
      <c r="B206" s="52"/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</row>
    <row r="207" spans="2:17" x14ac:dyDescent="0.2">
      <c r="B207" s="52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</row>
    <row r="208" spans="2:17" x14ac:dyDescent="0.2">
      <c r="B208" s="52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</row>
    <row r="209" spans="2:17" x14ac:dyDescent="0.2">
      <c r="B209" s="52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</row>
    <row r="210" spans="2:17" x14ac:dyDescent="0.2">
      <c r="B210" s="52"/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</row>
    <row r="211" spans="2:17" x14ac:dyDescent="0.2"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</row>
    <row r="212" spans="2:17" x14ac:dyDescent="0.2">
      <c r="B212" s="52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</row>
    <row r="213" spans="2:17" x14ac:dyDescent="0.2">
      <c r="B213" s="52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</row>
    <row r="214" spans="2:17" x14ac:dyDescent="0.2">
      <c r="B214" s="52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</row>
    <row r="215" spans="2:17" x14ac:dyDescent="0.2"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</row>
    <row r="216" spans="2:17" x14ac:dyDescent="0.2">
      <c r="B216" s="52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</row>
    <row r="217" spans="2:17" x14ac:dyDescent="0.2">
      <c r="B217" s="52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</row>
    <row r="218" spans="2:17" x14ac:dyDescent="0.2"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</row>
    <row r="219" spans="2:17" x14ac:dyDescent="0.2">
      <c r="B219" s="52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</row>
    <row r="220" spans="2:17" x14ac:dyDescent="0.2">
      <c r="B220" s="52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</row>
    <row r="221" spans="2:17" x14ac:dyDescent="0.2">
      <c r="B221" s="52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</row>
    <row r="222" spans="2:17" x14ac:dyDescent="0.2"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</row>
    <row r="223" spans="2:17" x14ac:dyDescent="0.2"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</row>
    <row r="224" spans="2:17" x14ac:dyDescent="0.2"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</row>
    <row r="225" spans="2:17" x14ac:dyDescent="0.2">
      <c r="B225" s="52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</row>
    <row r="226" spans="2:17" x14ac:dyDescent="0.2"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</row>
    <row r="227" spans="2:17" x14ac:dyDescent="0.2"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</row>
    <row r="228" spans="2:17" x14ac:dyDescent="0.2"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</row>
    <row r="229" spans="2:17" x14ac:dyDescent="0.2"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</row>
    <row r="230" spans="2:17" x14ac:dyDescent="0.2">
      <c r="B230" s="52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</row>
    <row r="231" spans="2:17" x14ac:dyDescent="0.2">
      <c r="B231" s="52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</row>
    <row r="232" spans="2:17" x14ac:dyDescent="0.2"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</row>
    <row r="233" spans="2:17" x14ac:dyDescent="0.2">
      <c r="B233" s="52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</row>
    <row r="234" spans="2:17" x14ac:dyDescent="0.2"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</row>
    <row r="235" spans="2:17" x14ac:dyDescent="0.2"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</row>
    <row r="236" spans="2:17" x14ac:dyDescent="0.2">
      <c r="B236" s="52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</row>
    <row r="237" spans="2:17" x14ac:dyDescent="0.2">
      <c r="B237" s="52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</row>
    <row r="238" spans="2:17" x14ac:dyDescent="0.2"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</row>
    <row r="239" spans="2:17" x14ac:dyDescent="0.2"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</row>
    <row r="240" spans="2:17" x14ac:dyDescent="0.2"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</row>
    <row r="241" spans="2:17" x14ac:dyDescent="0.2">
      <c r="B241" s="52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</row>
    <row r="242" spans="2:17" x14ac:dyDescent="0.2"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</row>
    <row r="243" spans="2:17" x14ac:dyDescent="0.2"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</row>
    <row r="244" spans="2:17" x14ac:dyDescent="0.2"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</row>
    <row r="245" spans="2:17" x14ac:dyDescent="0.2"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</row>
    <row r="246" spans="2:17" x14ac:dyDescent="0.2"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</row>
    <row r="247" spans="2:17" x14ac:dyDescent="0.2">
      <c r="B247" s="52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</row>
    <row r="248" spans="2:17" x14ac:dyDescent="0.2"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</row>
    <row r="249" spans="2:17" x14ac:dyDescent="0.2"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</row>
    <row r="250" spans="2:17" x14ac:dyDescent="0.2"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</row>
    <row r="251" spans="2:17" x14ac:dyDescent="0.2">
      <c r="B251" s="52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</row>
    <row r="252" spans="2:17" x14ac:dyDescent="0.2">
      <c r="B252" s="52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</row>
    <row r="253" spans="2:17" x14ac:dyDescent="0.2">
      <c r="B253" s="52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</row>
    <row r="254" spans="2:17" x14ac:dyDescent="0.2">
      <c r="B254" s="52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</row>
    <row r="255" spans="2:17" x14ac:dyDescent="0.2">
      <c r="B255" s="52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</row>
    <row r="256" spans="2:17" x14ac:dyDescent="0.2">
      <c r="B256" s="52"/>
      <c r="C256" s="52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</row>
    <row r="257" spans="2:17" x14ac:dyDescent="0.2">
      <c r="B257" s="52"/>
      <c r="C257" s="52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</row>
    <row r="258" spans="2:17" x14ac:dyDescent="0.2">
      <c r="B258" s="52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</row>
    <row r="259" spans="2:17" x14ac:dyDescent="0.2">
      <c r="B259" s="52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</row>
    <row r="260" spans="2:17" x14ac:dyDescent="0.2">
      <c r="B260" s="52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</row>
    <row r="261" spans="2:17" x14ac:dyDescent="0.2">
      <c r="B261" s="52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</row>
    <row r="262" spans="2:17" x14ac:dyDescent="0.2">
      <c r="B262" s="52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</row>
    <row r="263" spans="2:17" x14ac:dyDescent="0.2">
      <c r="B263" s="52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</row>
    <row r="264" spans="2:17" x14ac:dyDescent="0.2">
      <c r="B264" s="52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</row>
    <row r="265" spans="2:17" x14ac:dyDescent="0.2">
      <c r="B265" s="52"/>
      <c r="C265" s="52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</row>
    <row r="266" spans="2:17" x14ac:dyDescent="0.2">
      <c r="B266" s="52"/>
      <c r="C266" s="52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</row>
    <row r="267" spans="2:17" x14ac:dyDescent="0.2">
      <c r="B267" s="52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</row>
    <row r="268" spans="2:17" x14ac:dyDescent="0.2">
      <c r="B268" s="52"/>
      <c r="C268" s="52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</row>
    <row r="269" spans="2:17" x14ac:dyDescent="0.2">
      <c r="B269" s="52"/>
      <c r="C269" s="52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</row>
    <row r="270" spans="2:17" x14ac:dyDescent="0.2">
      <c r="B270" s="52"/>
      <c r="C270" s="52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</row>
    <row r="271" spans="2:17" x14ac:dyDescent="0.2">
      <c r="B271" s="52"/>
      <c r="C271" s="52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</row>
    <row r="272" spans="2:17" x14ac:dyDescent="0.2">
      <c r="B272" s="52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</row>
    <row r="273" spans="2:17" x14ac:dyDescent="0.2">
      <c r="B273" s="52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</row>
    <row r="274" spans="2:17" x14ac:dyDescent="0.2">
      <c r="B274" s="52"/>
      <c r="C274" s="52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</row>
    <row r="275" spans="2:17" x14ac:dyDescent="0.2">
      <c r="B275" s="52"/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</row>
    <row r="276" spans="2:17" x14ac:dyDescent="0.2">
      <c r="B276" s="52"/>
      <c r="C276" s="52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</row>
    <row r="277" spans="2:17" x14ac:dyDescent="0.2">
      <c r="B277" s="52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</row>
    <row r="278" spans="2:17" x14ac:dyDescent="0.2">
      <c r="B278" s="52"/>
      <c r="C278" s="52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</row>
    <row r="279" spans="2:17" x14ac:dyDescent="0.2">
      <c r="B279" s="52"/>
      <c r="C279" s="52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</row>
    <row r="280" spans="2:17" x14ac:dyDescent="0.2">
      <c r="B280" s="52"/>
      <c r="C280" s="52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</row>
    <row r="281" spans="2:17" x14ac:dyDescent="0.2">
      <c r="B281" s="52"/>
      <c r="C281" s="52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</row>
    <row r="282" spans="2:17" x14ac:dyDescent="0.2">
      <c r="B282" s="52"/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</row>
    <row r="283" spans="2:17" x14ac:dyDescent="0.2">
      <c r="B283" s="52"/>
      <c r="C283" s="52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</row>
    <row r="284" spans="2:17" x14ac:dyDescent="0.2">
      <c r="B284" s="52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</row>
    <row r="285" spans="2:17" x14ac:dyDescent="0.2">
      <c r="B285" s="52"/>
      <c r="C285" s="52"/>
      <c r="D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</row>
    <row r="286" spans="2:17" x14ac:dyDescent="0.2">
      <c r="B286" s="52"/>
      <c r="C286" s="52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</row>
    <row r="287" spans="2:17" x14ac:dyDescent="0.2">
      <c r="B287" s="52"/>
      <c r="C287" s="52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</row>
    <row r="288" spans="2:17" x14ac:dyDescent="0.2">
      <c r="B288" s="52"/>
      <c r="C288" s="52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</row>
    <row r="289" spans="2:17" x14ac:dyDescent="0.2">
      <c r="B289" s="52"/>
      <c r="C289" s="52"/>
      <c r="D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</row>
    <row r="290" spans="2:17" x14ac:dyDescent="0.2">
      <c r="B290" s="52"/>
      <c r="C290" s="52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</row>
    <row r="291" spans="2:17" x14ac:dyDescent="0.2">
      <c r="B291" s="52"/>
      <c r="C291" s="52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</row>
    <row r="292" spans="2:17" x14ac:dyDescent="0.2">
      <c r="B292" s="52"/>
      <c r="C292" s="52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</row>
    <row r="293" spans="2:17" x14ac:dyDescent="0.2">
      <c r="B293" s="52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</row>
    <row r="294" spans="2:17" x14ac:dyDescent="0.2">
      <c r="B294" s="52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</row>
    <row r="295" spans="2:17" x14ac:dyDescent="0.2">
      <c r="B295" s="52"/>
      <c r="C295" s="52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</row>
    <row r="296" spans="2:17" x14ac:dyDescent="0.2">
      <c r="B296" s="52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</row>
    <row r="297" spans="2:17" x14ac:dyDescent="0.2">
      <c r="B297" s="52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</row>
    <row r="298" spans="2:17" x14ac:dyDescent="0.2">
      <c r="B298" s="52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</row>
    <row r="299" spans="2:17" x14ac:dyDescent="0.2">
      <c r="B299" s="52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</row>
    <row r="300" spans="2:17" x14ac:dyDescent="0.2">
      <c r="B300" s="52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</row>
    <row r="301" spans="2:17" x14ac:dyDescent="0.2">
      <c r="B301" s="52"/>
      <c r="C301" s="52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</row>
    <row r="302" spans="2:17" x14ac:dyDescent="0.2">
      <c r="B302" s="52"/>
      <c r="C302" s="52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</row>
  </sheetData>
  <sheetProtection selectLockedCells="1"/>
  <mergeCells count="43">
    <mergeCell ref="C51:C52"/>
    <mergeCell ref="C53:C54"/>
    <mergeCell ref="C55:C56"/>
    <mergeCell ref="C57:C58"/>
    <mergeCell ref="B11:P11"/>
    <mergeCell ref="M12:P12"/>
    <mergeCell ref="B49:B50"/>
    <mergeCell ref="C49:C50"/>
    <mergeCell ref="D49:D50"/>
    <mergeCell ref="E49:E50"/>
    <mergeCell ref="B5:P5"/>
    <mergeCell ref="I44:L44"/>
    <mergeCell ref="O44:P44"/>
    <mergeCell ref="I46:L46"/>
    <mergeCell ref="O46:P46"/>
    <mergeCell ref="B27:F28"/>
    <mergeCell ref="G27:G28"/>
    <mergeCell ref="B43:F44"/>
    <mergeCell ref="G43:G44"/>
    <mergeCell ref="I28:L28"/>
    <mergeCell ref="B9:P9"/>
    <mergeCell ref="F12:F13"/>
    <mergeCell ref="G12:G13"/>
    <mergeCell ref="H12:H13"/>
    <mergeCell ref="I12:L12"/>
    <mergeCell ref="B12:B13"/>
    <mergeCell ref="Q12:Q13"/>
    <mergeCell ref="Q27:Q29"/>
    <mergeCell ref="Q43:Q46"/>
    <mergeCell ref="B45:F46"/>
    <mergeCell ref="G45:G46"/>
    <mergeCell ref="O28:P28"/>
    <mergeCell ref="B29:P29"/>
    <mergeCell ref="E12:E13"/>
    <mergeCell ref="C12:C13"/>
    <mergeCell ref="D12:D13"/>
    <mergeCell ref="I72:Q72"/>
    <mergeCell ref="C59:C60"/>
    <mergeCell ref="C61:C62"/>
    <mergeCell ref="C63:C64"/>
    <mergeCell ref="C65:C66"/>
    <mergeCell ref="C67:C68"/>
    <mergeCell ref="K70:Q70"/>
  </mergeCells>
  <phoneticPr fontId="3" type="noConversion"/>
  <pageMargins left="0.70866141732283472" right="0.47244094488188981" top="0.39370078740157483" bottom="0.43307086614173229" header="0.15748031496062992" footer="0.19685039370078741"/>
  <pageSetup paperSize="9" scale="78" orientation="portrait" r:id="rId1"/>
  <headerFooter alignWithMargins="0">
    <oddFooter>&amp;LF 83.07/Ed.06_F01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BE305"/>
  <sheetViews>
    <sheetView showGridLines="0" topLeftCell="A25" zoomScale="115" zoomScaleNormal="115" workbookViewId="0">
      <selection activeCell="H3" sqref="H3:P3"/>
    </sheetView>
  </sheetViews>
  <sheetFormatPr defaultColWidth="9.140625" defaultRowHeight="11.25" x14ac:dyDescent="0.2"/>
  <cols>
    <col min="1" max="1" width="9.140625" style="48"/>
    <col min="2" max="2" width="3.140625" style="3" customWidth="1"/>
    <col min="3" max="3" width="3.85546875" style="3" customWidth="1"/>
    <col min="4" max="4" width="45.85546875" style="3" customWidth="1"/>
    <col min="5" max="5" width="11.7109375" style="3" customWidth="1"/>
    <col min="6" max="6" width="4.140625" style="3" customWidth="1"/>
    <col min="7" max="7" width="5.140625" style="3" customWidth="1"/>
    <col min="8" max="12" width="3.5703125" style="3" customWidth="1"/>
    <col min="13" max="14" width="4.28515625" style="3" customWidth="1"/>
    <col min="15" max="15" width="4.7109375" style="3" customWidth="1"/>
    <col min="16" max="17" width="4.5703125" style="3" customWidth="1"/>
    <col min="18" max="18" width="9.140625" style="161"/>
    <col min="19" max="19" width="4.42578125" style="161" customWidth="1"/>
    <col min="20" max="30" width="4.140625" style="161" customWidth="1"/>
    <col min="31" max="31" width="4.5703125" style="161" customWidth="1"/>
    <col min="32" max="45" width="3.85546875" style="161" customWidth="1"/>
    <col min="46" max="46" width="9.140625" style="161"/>
    <col min="47" max="57" width="9.140625" style="52"/>
    <col min="58" max="16384" width="9.140625" style="3"/>
  </cols>
  <sheetData>
    <row r="1" spans="1:57" s="47" customFormat="1" x14ac:dyDescent="0.2">
      <c r="A1" s="48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</row>
    <row r="2" spans="1:57" s="71" customFormat="1" ht="15" x14ac:dyDescent="0.2">
      <c r="A2" s="49"/>
      <c r="B2" s="40" t="s">
        <v>98</v>
      </c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</row>
    <row r="3" spans="1:57" s="71" customFormat="1" ht="15" x14ac:dyDescent="0.2">
      <c r="A3" s="49"/>
      <c r="B3" s="40" t="s">
        <v>17</v>
      </c>
      <c r="H3" s="407"/>
      <c r="I3"/>
      <c r="J3" s="515" t="s">
        <v>228</v>
      </c>
      <c r="K3"/>
      <c r="L3" s="407"/>
      <c r="O3" s="71" t="s">
        <v>61</v>
      </c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</row>
    <row r="4" spans="1:57" s="71" customFormat="1" ht="15" x14ac:dyDescent="0.2">
      <c r="A4" s="49"/>
      <c r="B4" s="109" t="str">
        <f>'AN I'!B4</f>
        <v>Departamentul ………………………………….</v>
      </c>
      <c r="M4" s="71">
        <f>Pagina1!$G$7</f>
        <v>0</v>
      </c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</row>
    <row r="5" spans="1:57" ht="15.75" x14ac:dyDescent="0.2">
      <c r="B5" s="466" t="s">
        <v>19</v>
      </c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  <c r="P5" s="466"/>
      <c r="Q5" s="4"/>
    </row>
    <row r="6" spans="1:57" ht="12.75" x14ac:dyDescent="0.2">
      <c r="B6" s="160" t="str">
        <f>CONCATENATE(Pagina1!B9,"  ",Pagina1!D9)</f>
        <v>Domeniul:  ……………………..</v>
      </c>
      <c r="C6" s="1"/>
    </row>
    <row r="7" spans="1:57" ht="12.75" x14ac:dyDescent="0.2">
      <c r="B7" s="271" t="str">
        <f>CONCATENATE(Pagina1!B10,"  ",Pagina1!D10)</f>
        <v>Programul de studii:  ……………………..</v>
      </c>
    </row>
    <row r="8" spans="1:57" ht="9" customHeight="1" x14ac:dyDescent="0.2">
      <c r="B8" s="5"/>
    </row>
    <row r="9" spans="1:57" s="6" customFormat="1" ht="15.75" x14ac:dyDescent="0.2">
      <c r="A9" s="50"/>
      <c r="B9" s="466" t="s">
        <v>94</v>
      </c>
      <c r="C9" s="466"/>
      <c r="D9" s="466"/>
      <c r="E9" s="466"/>
      <c r="F9" s="466"/>
      <c r="G9" s="466"/>
      <c r="H9" s="466"/>
      <c r="I9" s="466"/>
      <c r="J9" s="466"/>
      <c r="K9" s="466"/>
      <c r="L9" s="466"/>
      <c r="M9" s="466"/>
      <c r="N9" s="466"/>
      <c r="O9" s="466"/>
      <c r="P9" s="466"/>
      <c r="Q9" s="4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163"/>
      <c r="AS9" s="163"/>
      <c r="AT9" s="163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</row>
    <row r="10" spans="1:57" ht="7.5" customHeight="1" thickBot="1" x14ac:dyDescent="0.25">
      <c r="C10" s="7"/>
      <c r="E10" s="8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57" ht="13.5" customHeight="1" thickBot="1" x14ac:dyDescent="0.25">
      <c r="B11" s="458" t="s">
        <v>233</v>
      </c>
      <c r="C11" s="459"/>
      <c r="D11" s="459"/>
      <c r="E11" s="459"/>
      <c r="F11" s="459"/>
      <c r="G11" s="459"/>
      <c r="H11" s="459"/>
      <c r="I11" s="459"/>
      <c r="J11" s="459"/>
      <c r="K11" s="459"/>
      <c r="L11" s="459"/>
      <c r="M11" s="459"/>
      <c r="N11" s="459"/>
      <c r="O11" s="459"/>
      <c r="P11" s="479"/>
      <c r="Q11" s="9"/>
    </row>
    <row r="12" spans="1:57" s="10" customFormat="1" ht="15" customHeight="1" x14ac:dyDescent="0.2">
      <c r="A12" s="51"/>
      <c r="B12" s="476" t="s">
        <v>0</v>
      </c>
      <c r="C12" s="455" t="s">
        <v>29</v>
      </c>
      <c r="D12" s="455" t="s">
        <v>1</v>
      </c>
      <c r="E12" s="455" t="s">
        <v>3</v>
      </c>
      <c r="F12" s="455" t="s">
        <v>2</v>
      </c>
      <c r="G12" s="455" t="s">
        <v>8</v>
      </c>
      <c r="H12" s="456" t="s">
        <v>9</v>
      </c>
      <c r="I12" s="476" t="s">
        <v>15</v>
      </c>
      <c r="J12" s="455"/>
      <c r="K12" s="455"/>
      <c r="L12" s="477"/>
      <c r="M12" s="454" t="s">
        <v>16</v>
      </c>
      <c r="N12" s="455"/>
      <c r="O12" s="455"/>
      <c r="P12" s="456"/>
      <c r="Q12" s="446" t="s">
        <v>39</v>
      </c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/>
      <c r="AL12" s="164"/>
      <c r="AM12" s="164"/>
      <c r="AN12" s="164"/>
      <c r="AO12" s="164"/>
      <c r="AP12" s="164"/>
      <c r="AQ12" s="164"/>
      <c r="AR12" s="164"/>
      <c r="AS12" s="164"/>
      <c r="AT12" s="164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</row>
    <row r="13" spans="1:57" s="10" customFormat="1" ht="13.5" customHeight="1" thickBot="1" x14ac:dyDescent="0.25">
      <c r="A13" s="51"/>
      <c r="B13" s="478"/>
      <c r="C13" s="457"/>
      <c r="D13" s="457"/>
      <c r="E13" s="457"/>
      <c r="F13" s="457"/>
      <c r="G13" s="457"/>
      <c r="H13" s="475"/>
      <c r="I13" s="11" t="s">
        <v>4</v>
      </c>
      <c r="J13" s="12" t="s">
        <v>5</v>
      </c>
      <c r="K13" s="12" t="s">
        <v>6</v>
      </c>
      <c r="L13" s="64" t="s">
        <v>7</v>
      </c>
      <c r="M13" s="59" t="s">
        <v>12</v>
      </c>
      <c r="N13" s="12" t="s">
        <v>13</v>
      </c>
      <c r="O13" s="12" t="s">
        <v>10</v>
      </c>
      <c r="P13" s="13" t="s">
        <v>11</v>
      </c>
      <c r="Q13" s="447"/>
      <c r="R13" s="164"/>
      <c r="S13" s="164" t="s">
        <v>27</v>
      </c>
      <c r="T13" s="165" t="s">
        <v>4</v>
      </c>
      <c r="U13" s="165" t="s">
        <v>5</v>
      </c>
      <c r="V13" s="165" t="s">
        <v>6</v>
      </c>
      <c r="W13" s="165" t="s">
        <v>7</v>
      </c>
      <c r="X13" s="166"/>
      <c r="Y13" s="167" t="s">
        <v>12</v>
      </c>
      <c r="Z13" s="167" t="s">
        <v>13</v>
      </c>
      <c r="AA13" s="167" t="s">
        <v>10</v>
      </c>
      <c r="AB13" s="168" t="s">
        <v>11</v>
      </c>
      <c r="AC13" s="166"/>
      <c r="AD13" s="164"/>
      <c r="AE13" s="164" t="s">
        <v>13</v>
      </c>
      <c r="AF13" s="164" t="s">
        <v>22</v>
      </c>
      <c r="AG13" s="164" t="s">
        <v>23</v>
      </c>
      <c r="AH13" s="164" t="s">
        <v>30</v>
      </c>
      <c r="AI13" s="164" t="s">
        <v>25</v>
      </c>
      <c r="AJ13" s="164"/>
      <c r="AK13" s="164"/>
      <c r="AL13" s="164"/>
      <c r="AM13" s="164"/>
      <c r="AN13" s="164"/>
      <c r="AO13" s="164"/>
      <c r="AP13" s="164" t="s">
        <v>39</v>
      </c>
      <c r="AQ13" s="164" t="s">
        <v>24</v>
      </c>
      <c r="AR13" s="164" t="s">
        <v>32</v>
      </c>
      <c r="AS13" s="164" t="s">
        <v>26</v>
      </c>
      <c r="AT13" s="164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</row>
    <row r="14" spans="1:57" ht="15" customHeight="1" x14ac:dyDescent="0.2">
      <c r="B14" s="329">
        <v>1</v>
      </c>
      <c r="C14" s="330"/>
      <c r="D14" s="331"/>
      <c r="E14" s="330"/>
      <c r="F14" s="330"/>
      <c r="G14" s="330"/>
      <c r="H14" s="333"/>
      <c r="I14" s="329"/>
      <c r="J14" s="330"/>
      <c r="K14" s="330"/>
      <c r="L14" s="334"/>
      <c r="M14" s="335"/>
      <c r="N14" s="336"/>
      <c r="O14" s="332"/>
      <c r="P14" s="337"/>
      <c r="Q14" s="262"/>
      <c r="S14" s="161">
        <f t="shared" ref="S14:S26" si="0">IF(F14="DL",0,G14)</f>
        <v>0</v>
      </c>
      <c r="T14" s="161">
        <f t="shared" ref="T14:T26" si="1">IF(F14="DL",0,I14)</f>
        <v>0</v>
      </c>
      <c r="U14" s="161">
        <f t="shared" ref="U14:U26" si="2">IF(F14="DL",0,J14)</f>
        <v>0</v>
      </c>
      <c r="V14" s="161">
        <f t="shared" ref="V14:V26" si="3">IF(F14="DL",0,K14)</f>
        <v>0</v>
      </c>
      <c r="W14" s="161">
        <f>IF($F$14="DL",0,L14)</f>
        <v>0</v>
      </c>
      <c r="Y14" s="161">
        <f t="shared" ref="Y14:Y26" si="4">IF($F14="DL",0,M14)</f>
        <v>0</v>
      </c>
      <c r="Z14" s="161">
        <f t="shared" ref="Z14:Z26" si="5">IF($F14="DL",0,N14)</f>
        <v>0</v>
      </c>
      <c r="AA14" s="161">
        <f t="shared" ref="AA14:AA26" si="6">IF($F14="DL",0,O14)</f>
        <v>0</v>
      </c>
      <c r="AB14" s="161">
        <f t="shared" ref="AB14:AB26" si="7">IF($F14="DL",0,P14)</f>
        <v>0</v>
      </c>
      <c r="AD14" s="161">
        <f t="shared" ref="AD14:AD26" si="8">IF(F14="DL",0,1)</f>
        <v>1</v>
      </c>
      <c r="AE14" s="161">
        <f t="shared" ref="AE14:AE26" si="9">J14+K14+L14</f>
        <v>0</v>
      </c>
      <c r="AF14" s="161">
        <f t="shared" ref="AF14:AF26" si="10">$AD14*IF($C14="F",$O14,0)</f>
        <v>0</v>
      </c>
      <c r="AG14" s="161">
        <f t="shared" ref="AG14:AG26" si="11">$AD14*IF($C14="C",$O14,0)</f>
        <v>0</v>
      </c>
      <c r="AH14" s="161">
        <f t="shared" ref="AH14:AH26" si="12">$AD14*IF($C14="D",$O14,0)</f>
        <v>0</v>
      </c>
      <c r="AI14" s="161">
        <f t="shared" ref="AI14:AI26" si="13">$AD14*IF($C14="S",$O14,0)</f>
        <v>0</v>
      </c>
      <c r="AP14" s="161">
        <f t="shared" ref="AP14:AP26" si="14">AD14*IF(Q14&lt;&gt;"",O14,0)</f>
        <v>0</v>
      </c>
      <c r="AQ14" s="161">
        <f t="shared" ref="AQ14:AQ26" si="15">IF(F14="DI",O14,0)</f>
        <v>0</v>
      </c>
      <c r="AR14" s="161">
        <f t="shared" ref="AR14:AR26" si="16">IF(F14="DO",O14,0)</f>
        <v>0</v>
      </c>
      <c r="AS14" s="161">
        <f t="shared" ref="AS14:AS26" si="17">IF(F14="DL",O14,0)</f>
        <v>0</v>
      </c>
      <c r="AT14" s="323" t="s">
        <v>214</v>
      </c>
      <c r="AU14" s="321">
        <v>701</v>
      </c>
      <c r="AV14" s="321"/>
      <c r="AW14" s="321"/>
      <c r="AX14" s="321"/>
    </row>
    <row r="15" spans="1:57" ht="15" customHeight="1" x14ac:dyDescent="0.2">
      <c r="B15" s="338">
        <v>2</v>
      </c>
      <c r="C15" s="339"/>
      <c r="D15" s="340"/>
      <c r="E15" s="339"/>
      <c r="F15" s="339"/>
      <c r="G15" s="339"/>
      <c r="H15" s="341"/>
      <c r="I15" s="329"/>
      <c r="J15" s="330"/>
      <c r="K15" s="330"/>
      <c r="L15" s="334"/>
      <c r="M15" s="335"/>
      <c r="N15" s="336"/>
      <c r="O15" s="344"/>
      <c r="P15" s="337"/>
      <c r="Q15" s="262"/>
      <c r="S15" s="161">
        <f t="shared" si="0"/>
        <v>0</v>
      </c>
      <c r="T15" s="161">
        <f t="shared" si="1"/>
        <v>0</v>
      </c>
      <c r="U15" s="161">
        <f t="shared" si="2"/>
        <v>0</v>
      </c>
      <c r="V15" s="161">
        <f t="shared" si="3"/>
        <v>0</v>
      </c>
      <c r="W15" s="161">
        <f t="shared" ref="W15:W26" si="18">IF(F15="DL",0,L15)</f>
        <v>0</v>
      </c>
      <c r="Y15" s="161">
        <f t="shared" si="4"/>
        <v>0</v>
      </c>
      <c r="Z15" s="161">
        <f t="shared" si="5"/>
        <v>0</v>
      </c>
      <c r="AA15" s="161">
        <f t="shared" si="6"/>
        <v>0</v>
      </c>
      <c r="AB15" s="161">
        <f t="shared" si="7"/>
        <v>0</v>
      </c>
      <c r="AD15" s="161">
        <f t="shared" si="8"/>
        <v>1</v>
      </c>
      <c r="AE15" s="161">
        <f t="shared" si="9"/>
        <v>0</v>
      </c>
      <c r="AF15" s="161">
        <f t="shared" si="10"/>
        <v>0</v>
      </c>
      <c r="AG15" s="161">
        <f t="shared" si="11"/>
        <v>0</v>
      </c>
      <c r="AH15" s="161">
        <f t="shared" si="12"/>
        <v>0</v>
      </c>
      <c r="AI15" s="161">
        <f t="shared" si="13"/>
        <v>0</v>
      </c>
      <c r="AP15" s="161">
        <f t="shared" si="14"/>
        <v>0</v>
      </c>
      <c r="AQ15" s="161">
        <f t="shared" si="15"/>
        <v>0</v>
      </c>
      <c r="AR15" s="161">
        <f t="shared" si="16"/>
        <v>0</v>
      </c>
      <c r="AS15" s="161">
        <f t="shared" si="17"/>
        <v>0</v>
      </c>
      <c r="AT15" s="323" t="s">
        <v>214</v>
      </c>
      <c r="AU15" s="321">
        <v>702</v>
      </c>
      <c r="AV15" s="321"/>
      <c r="AW15" s="321"/>
      <c r="AX15" s="321"/>
    </row>
    <row r="16" spans="1:57" ht="15" customHeight="1" x14ac:dyDescent="0.2">
      <c r="B16" s="338">
        <v>3</v>
      </c>
      <c r="C16" s="339"/>
      <c r="D16" s="340"/>
      <c r="E16" s="339"/>
      <c r="F16" s="339"/>
      <c r="G16" s="339"/>
      <c r="H16" s="341"/>
      <c r="I16" s="329"/>
      <c r="J16" s="330"/>
      <c r="K16" s="330"/>
      <c r="L16" s="334"/>
      <c r="M16" s="335"/>
      <c r="N16" s="336"/>
      <c r="O16" s="344"/>
      <c r="P16" s="337"/>
      <c r="Q16" s="262"/>
      <c r="S16" s="161">
        <f t="shared" si="0"/>
        <v>0</v>
      </c>
      <c r="T16" s="161">
        <f t="shared" si="1"/>
        <v>0</v>
      </c>
      <c r="U16" s="161">
        <f t="shared" si="2"/>
        <v>0</v>
      </c>
      <c r="V16" s="161">
        <f t="shared" si="3"/>
        <v>0</v>
      </c>
      <c r="W16" s="161">
        <f t="shared" si="18"/>
        <v>0</v>
      </c>
      <c r="Y16" s="161">
        <f t="shared" si="4"/>
        <v>0</v>
      </c>
      <c r="Z16" s="161">
        <f t="shared" si="5"/>
        <v>0</v>
      </c>
      <c r="AA16" s="161">
        <f t="shared" si="6"/>
        <v>0</v>
      </c>
      <c r="AB16" s="161">
        <f t="shared" si="7"/>
        <v>0</v>
      </c>
      <c r="AD16" s="161">
        <f t="shared" si="8"/>
        <v>1</v>
      </c>
      <c r="AE16" s="161">
        <f t="shared" si="9"/>
        <v>0</v>
      </c>
      <c r="AF16" s="161">
        <f t="shared" si="10"/>
        <v>0</v>
      </c>
      <c r="AG16" s="161">
        <f t="shared" si="11"/>
        <v>0</v>
      </c>
      <c r="AH16" s="161">
        <f t="shared" si="12"/>
        <v>0</v>
      </c>
      <c r="AI16" s="161">
        <f t="shared" si="13"/>
        <v>0</v>
      </c>
      <c r="AP16" s="161">
        <f t="shared" si="14"/>
        <v>0</v>
      </c>
      <c r="AQ16" s="161">
        <f t="shared" si="15"/>
        <v>0</v>
      </c>
      <c r="AR16" s="161">
        <f t="shared" si="16"/>
        <v>0</v>
      </c>
      <c r="AS16" s="161">
        <f t="shared" si="17"/>
        <v>0</v>
      </c>
      <c r="AT16" s="323" t="s">
        <v>214</v>
      </c>
      <c r="AU16" s="321">
        <v>703</v>
      </c>
      <c r="AV16" s="321"/>
      <c r="AW16" s="321"/>
      <c r="AX16" s="321"/>
    </row>
    <row r="17" spans="1:50" ht="15" customHeight="1" x14ac:dyDescent="0.2">
      <c r="A17" s="52"/>
      <c r="B17" s="329">
        <v>4</v>
      </c>
      <c r="C17" s="339"/>
      <c r="D17" s="331"/>
      <c r="E17" s="339"/>
      <c r="F17" s="330"/>
      <c r="G17" s="339"/>
      <c r="H17" s="341"/>
      <c r="I17" s="329"/>
      <c r="J17" s="330"/>
      <c r="K17" s="330"/>
      <c r="L17" s="334"/>
      <c r="M17" s="335"/>
      <c r="N17" s="336"/>
      <c r="O17" s="344"/>
      <c r="P17" s="337"/>
      <c r="Q17" s="262" t="s">
        <v>210</v>
      </c>
      <c r="R17" s="52"/>
      <c r="S17" s="52">
        <f>IF(F17="DL",0,G17)</f>
        <v>0</v>
      </c>
      <c r="T17" s="52">
        <f>IF(F17="DL",0,I17)</f>
        <v>0</v>
      </c>
      <c r="U17" s="52">
        <f>IF(F17="DL",0,J17)</f>
        <v>0</v>
      </c>
      <c r="V17" s="52">
        <f>IF(F17="DL",0,K17)</f>
        <v>0</v>
      </c>
      <c r="W17" s="52">
        <f>IF(F17="DL",0,L17)</f>
        <v>0</v>
      </c>
      <c r="X17" s="52"/>
      <c r="Y17" s="52">
        <f t="shared" ref="Y17:AB18" si="19">IF($F17="DL",0,M17)</f>
        <v>0</v>
      </c>
      <c r="Z17" s="52">
        <f t="shared" si="19"/>
        <v>0</v>
      </c>
      <c r="AA17" s="52">
        <f t="shared" si="19"/>
        <v>0</v>
      </c>
      <c r="AB17" s="52">
        <f t="shared" si="19"/>
        <v>0</v>
      </c>
      <c r="AC17" s="52"/>
      <c r="AD17" s="52">
        <f>IF(F17="DL",0,1)</f>
        <v>1</v>
      </c>
      <c r="AE17" s="52">
        <f>J17+K17+L17</f>
        <v>0</v>
      </c>
      <c r="AF17" s="52">
        <f t="shared" si="10"/>
        <v>0</v>
      </c>
      <c r="AG17" s="52">
        <f t="shared" si="11"/>
        <v>0</v>
      </c>
      <c r="AH17" s="52">
        <f t="shared" si="12"/>
        <v>0</v>
      </c>
      <c r="AI17" s="52">
        <f t="shared" si="13"/>
        <v>0</v>
      </c>
      <c r="AJ17" s="52"/>
      <c r="AK17" s="52"/>
      <c r="AL17" s="52"/>
      <c r="AM17" s="52"/>
      <c r="AN17" s="52"/>
      <c r="AO17" s="52"/>
      <c r="AP17" s="52">
        <f>AD17*IF(Q17&lt;&gt;"",O17,0)</f>
        <v>0</v>
      </c>
      <c r="AQ17" s="52">
        <f>IF(F17="DI",O17,0)</f>
        <v>0</v>
      </c>
      <c r="AR17" s="52">
        <f>IF(F17="DO",O17,0)</f>
        <v>0</v>
      </c>
      <c r="AS17" s="52">
        <f>IF(F17="DL",O17,0)</f>
        <v>0</v>
      </c>
      <c r="AT17" s="323" t="s">
        <v>214</v>
      </c>
      <c r="AU17" s="321">
        <v>704</v>
      </c>
      <c r="AV17" s="321"/>
      <c r="AW17" s="321"/>
      <c r="AX17" s="321"/>
    </row>
    <row r="18" spans="1:50" ht="15" customHeight="1" x14ac:dyDescent="0.2">
      <c r="A18" s="52"/>
      <c r="B18" s="338">
        <v>5</v>
      </c>
      <c r="C18" s="339"/>
      <c r="D18" s="340"/>
      <c r="E18" s="339"/>
      <c r="F18" s="330"/>
      <c r="G18" s="339"/>
      <c r="H18" s="341"/>
      <c r="I18" s="329"/>
      <c r="J18" s="330"/>
      <c r="K18" s="330"/>
      <c r="L18" s="334"/>
      <c r="M18" s="335"/>
      <c r="N18" s="336"/>
      <c r="O18" s="344"/>
      <c r="P18" s="337"/>
      <c r="Q18" s="262" t="s">
        <v>210</v>
      </c>
      <c r="R18" s="52"/>
      <c r="S18" s="52">
        <f>IF(F18="DL",0,G18)</f>
        <v>0</v>
      </c>
      <c r="T18" s="52">
        <f>IF(F18="DL",0,I18)</f>
        <v>0</v>
      </c>
      <c r="U18" s="52">
        <f>IF(F18="DL",0,J18)</f>
        <v>0</v>
      </c>
      <c r="V18" s="52">
        <f>IF(F18="DL",0,K18)</f>
        <v>0</v>
      </c>
      <c r="W18" s="52">
        <f>IF(F18="DL",0,L18)</f>
        <v>0</v>
      </c>
      <c r="X18" s="52"/>
      <c r="Y18" s="52">
        <f t="shared" si="19"/>
        <v>0</v>
      </c>
      <c r="Z18" s="52">
        <f t="shared" si="19"/>
        <v>0</v>
      </c>
      <c r="AA18" s="52">
        <f t="shared" si="19"/>
        <v>0</v>
      </c>
      <c r="AB18" s="52">
        <f t="shared" si="19"/>
        <v>0</v>
      </c>
      <c r="AC18" s="52"/>
      <c r="AD18" s="52">
        <f>IF(F18="DL",0,1)</f>
        <v>1</v>
      </c>
      <c r="AE18" s="52">
        <f>J18+K18+L18</f>
        <v>0</v>
      </c>
      <c r="AF18" s="52">
        <f t="shared" si="10"/>
        <v>0</v>
      </c>
      <c r="AG18" s="52">
        <f t="shared" si="11"/>
        <v>0</v>
      </c>
      <c r="AH18" s="52">
        <f t="shared" si="12"/>
        <v>0</v>
      </c>
      <c r="AI18" s="52">
        <f t="shared" si="13"/>
        <v>0</v>
      </c>
      <c r="AJ18" s="52"/>
      <c r="AK18" s="52"/>
      <c r="AL18" s="52"/>
      <c r="AM18" s="52"/>
      <c r="AN18" s="52"/>
      <c r="AO18" s="52"/>
      <c r="AP18" s="52">
        <f>AD18*IF(Q18&lt;&gt;"",O18,0)</f>
        <v>0</v>
      </c>
      <c r="AQ18" s="52">
        <f>IF(F18="DI",O18,0)</f>
        <v>0</v>
      </c>
      <c r="AR18" s="52">
        <f>IF(F18="DO",O18,0)</f>
        <v>0</v>
      </c>
      <c r="AS18" s="52">
        <f>IF(F18="DL",O18,0)</f>
        <v>0</v>
      </c>
      <c r="AT18" s="323" t="s">
        <v>214</v>
      </c>
      <c r="AU18" s="321">
        <v>705</v>
      </c>
      <c r="AV18" s="321"/>
      <c r="AW18" s="321"/>
      <c r="AX18" s="321"/>
    </row>
    <row r="19" spans="1:50" ht="15" customHeight="1" x14ac:dyDescent="0.2">
      <c r="A19" s="52"/>
      <c r="B19" s="338">
        <v>6</v>
      </c>
      <c r="C19" s="339"/>
      <c r="D19" s="340"/>
      <c r="E19" s="339"/>
      <c r="F19" s="330"/>
      <c r="G19" s="339"/>
      <c r="H19" s="341"/>
      <c r="I19" s="329"/>
      <c r="J19" s="330"/>
      <c r="K19" s="330"/>
      <c r="L19" s="334"/>
      <c r="M19" s="335"/>
      <c r="N19" s="336"/>
      <c r="O19" s="344"/>
      <c r="P19" s="337"/>
      <c r="Q19" s="262" t="s">
        <v>210</v>
      </c>
      <c r="R19" s="52"/>
      <c r="S19" s="52">
        <f t="shared" si="0"/>
        <v>0</v>
      </c>
      <c r="T19" s="52">
        <f t="shared" si="1"/>
        <v>0</v>
      </c>
      <c r="U19" s="52">
        <f t="shared" si="2"/>
        <v>0</v>
      </c>
      <c r="V19" s="52">
        <f t="shared" si="3"/>
        <v>0</v>
      </c>
      <c r="W19" s="52">
        <f t="shared" si="18"/>
        <v>0</v>
      </c>
      <c r="X19" s="52"/>
      <c r="Y19" s="52">
        <f t="shared" si="4"/>
        <v>0</v>
      </c>
      <c r="Z19" s="52">
        <f t="shared" si="5"/>
        <v>0</v>
      </c>
      <c r="AA19" s="52">
        <f t="shared" si="6"/>
        <v>0</v>
      </c>
      <c r="AB19" s="52">
        <f t="shared" si="7"/>
        <v>0</v>
      </c>
      <c r="AC19" s="52"/>
      <c r="AD19" s="52">
        <f t="shared" si="8"/>
        <v>1</v>
      </c>
      <c r="AE19" s="52">
        <f t="shared" si="9"/>
        <v>0</v>
      </c>
      <c r="AF19" s="52">
        <f t="shared" si="10"/>
        <v>0</v>
      </c>
      <c r="AG19" s="52">
        <f t="shared" si="11"/>
        <v>0</v>
      </c>
      <c r="AH19" s="52">
        <f t="shared" si="12"/>
        <v>0</v>
      </c>
      <c r="AI19" s="52">
        <f t="shared" si="13"/>
        <v>0</v>
      </c>
      <c r="AJ19" s="52"/>
      <c r="AK19" s="52"/>
      <c r="AL19" s="52"/>
      <c r="AM19" s="52"/>
      <c r="AN19" s="52"/>
      <c r="AO19" s="52"/>
      <c r="AP19" s="52">
        <f t="shared" si="14"/>
        <v>0</v>
      </c>
      <c r="AQ19" s="52">
        <f t="shared" si="15"/>
        <v>0</v>
      </c>
      <c r="AR19" s="52">
        <f t="shared" si="16"/>
        <v>0</v>
      </c>
      <c r="AS19" s="52">
        <f t="shared" si="17"/>
        <v>0</v>
      </c>
      <c r="AT19" s="323" t="s">
        <v>214</v>
      </c>
      <c r="AU19" s="321">
        <v>706</v>
      </c>
      <c r="AV19" s="321"/>
      <c r="AW19" s="321"/>
      <c r="AX19" s="321"/>
    </row>
    <row r="20" spans="1:50" ht="15" customHeight="1" x14ac:dyDescent="0.2">
      <c r="A20" s="52"/>
      <c r="B20" s="329">
        <v>7</v>
      </c>
      <c r="C20" s="339"/>
      <c r="D20" s="340"/>
      <c r="E20" s="339"/>
      <c r="F20" s="339"/>
      <c r="G20" s="339"/>
      <c r="H20" s="341"/>
      <c r="I20" s="329"/>
      <c r="J20" s="330"/>
      <c r="K20" s="330"/>
      <c r="L20" s="334"/>
      <c r="M20" s="335"/>
      <c r="N20" s="336"/>
      <c r="O20" s="344"/>
      <c r="P20" s="337"/>
      <c r="Q20" s="262" t="s">
        <v>210</v>
      </c>
      <c r="R20" s="52"/>
      <c r="S20" s="52">
        <f t="shared" si="0"/>
        <v>0</v>
      </c>
      <c r="T20" s="52">
        <f t="shared" si="1"/>
        <v>0</v>
      </c>
      <c r="U20" s="52">
        <f t="shared" si="2"/>
        <v>0</v>
      </c>
      <c r="V20" s="52">
        <f t="shared" si="3"/>
        <v>0</v>
      </c>
      <c r="W20" s="52">
        <f t="shared" si="18"/>
        <v>0</v>
      </c>
      <c r="X20" s="52"/>
      <c r="Y20" s="52">
        <f t="shared" si="4"/>
        <v>0</v>
      </c>
      <c r="Z20" s="52">
        <f t="shared" si="5"/>
        <v>0</v>
      </c>
      <c r="AA20" s="52">
        <f t="shared" si="6"/>
        <v>0</v>
      </c>
      <c r="AB20" s="52">
        <f t="shared" si="7"/>
        <v>0</v>
      </c>
      <c r="AC20" s="52"/>
      <c r="AD20" s="52">
        <f t="shared" si="8"/>
        <v>1</v>
      </c>
      <c r="AE20" s="52">
        <f t="shared" si="9"/>
        <v>0</v>
      </c>
      <c r="AF20" s="52">
        <f t="shared" si="10"/>
        <v>0</v>
      </c>
      <c r="AG20" s="52">
        <f t="shared" si="11"/>
        <v>0</v>
      </c>
      <c r="AH20" s="52">
        <f t="shared" si="12"/>
        <v>0</v>
      </c>
      <c r="AI20" s="52">
        <f t="shared" si="13"/>
        <v>0</v>
      </c>
      <c r="AJ20" s="52"/>
      <c r="AK20" s="52"/>
      <c r="AL20" s="52"/>
      <c r="AM20" s="52"/>
      <c r="AN20" s="52"/>
      <c r="AO20" s="52"/>
      <c r="AP20" s="52">
        <f t="shared" si="14"/>
        <v>0</v>
      </c>
      <c r="AQ20" s="52">
        <f t="shared" si="15"/>
        <v>0</v>
      </c>
      <c r="AR20" s="52">
        <f t="shared" si="16"/>
        <v>0</v>
      </c>
      <c r="AS20" s="52">
        <f t="shared" si="17"/>
        <v>0</v>
      </c>
      <c r="AT20" s="323" t="s">
        <v>214</v>
      </c>
      <c r="AU20" s="321">
        <v>707</v>
      </c>
      <c r="AV20" s="321"/>
      <c r="AW20" s="321"/>
      <c r="AX20" s="321"/>
    </row>
    <row r="21" spans="1:50" ht="15" customHeight="1" x14ac:dyDescent="0.2">
      <c r="B21" s="338">
        <v>8</v>
      </c>
      <c r="C21" s="339"/>
      <c r="D21" s="340"/>
      <c r="E21" s="339"/>
      <c r="F21" s="339"/>
      <c r="G21" s="339"/>
      <c r="H21" s="341"/>
      <c r="I21" s="329"/>
      <c r="J21" s="330"/>
      <c r="K21" s="330"/>
      <c r="L21" s="334"/>
      <c r="M21" s="335"/>
      <c r="N21" s="336"/>
      <c r="O21" s="344"/>
      <c r="P21" s="337"/>
      <c r="Q21" s="262"/>
      <c r="S21" s="161">
        <f t="shared" si="0"/>
        <v>0</v>
      </c>
      <c r="T21" s="161">
        <f t="shared" si="1"/>
        <v>0</v>
      </c>
      <c r="U21" s="161">
        <f t="shared" si="2"/>
        <v>0</v>
      </c>
      <c r="V21" s="161">
        <f t="shared" si="3"/>
        <v>0</v>
      </c>
      <c r="W21" s="161">
        <f t="shared" si="18"/>
        <v>0</v>
      </c>
      <c r="Y21" s="161">
        <f t="shared" si="4"/>
        <v>0</v>
      </c>
      <c r="Z21" s="161">
        <f t="shared" si="5"/>
        <v>0</v>
      </c>
      <c r="AA21" s="161">
        <f t="shared" si="6"/>
        <v>0</v>
      </c>
      <c r="AB21" s="161">
        <f t="shared" si="7"/>
        <v>0</v>
      </c>
      <c r="AD21" s="161">
        <f t="shared" si="8"/>
        <v>1</v>
      </c>
      <c r="AE21" s="161">
        <f t="shared" si="9"/>
        <v>0</v>
      </c>
      <c r="AF21" s="161">
        <f t="shared" si="10"/>
        <v>0</v>
      </c>
      <c r="AG21" s="161">
        <f t="shared" si="11"/>
        <v>0</v>
      </c>
      <c r="AH21" s="161">
        <f t="shared" si="12"/>
        <v>0</v>
      </c>
      <c r="AI21" s="161">
        <f t="shared" si="13"/>
        <v>0</v>
      </c>
      <c r="AP21" s="161">
        <f t="shared" si="14"/>
        <v>0</v>
      </c>
      <c r="AQ21" s="161">
        <f t="shared" si="15"/>
        <v>0</v>
      </c>
      <c r="AR21" s="161">
        <f t="shared" si="16"/>
        <v>0</v>
      </c>
      <c r="AS21" s="161">
        <f t="shared" si="17"/>
        <v>0</v>
      </c>
      <c r="AT21" s="323" t="s">
        <v>214</v>
      </c>
      <c r="AU21" s="321">
        <v>708</v>
      </c>
      <c r="AV21" s="321"/>
      <c r="AW21" s="321"/>
      <c r="AX21" s="321"/>
    </row>
    <row r="22" spans="1:50" ht="15" customHeight="1" x14ac:dyDescent="0.2">
      <c r="B22" s="34">
        <v>9</v>
      </c>
      <c r="C22" s="35"/>
      <c r="D22" s="36"/>
      <c r="E22" s="35"/>
      <c r="F22" s="33"/>
      <c r="G22" s="35"/>
      <c r="H22" s="57"/>
      <c r="I22" s="32"/>
      <c r="J22" s="33"/>
      <c r="K22" s="33"/>
      <c r="L22" s="65"/>
      <c r="M22" s="60" t="str">
        <f t="shared" ref="M22:M26" si="20">IF(I22&lt;&gt;"",I22*14,"")</f>
        <v/>
      </c>
      <c r="N22" s="14" t="str">
        <f t="shared" ref="N22:N26" si="21">IF(AE22&lt;&gt;0,AE22*14,"")</f>
        <v/>
      </c>
      <c r="O22" s="16">
        <f t="shared" ref="O22:O26" si="22">SUM(M22:N22)</f>
        <v>0</v>
      </c>
      <c r="P22" s="15">
        <f t="shared" ref="P22:P26" si="23">G22*25-O22</f>
        <v>0</v>
      </c>
      <c r="Q22" s="262"/>
      <c r="S22" s="161">
        <f t="shared" si="0"/>
        <v>0</v>
      </c>
      <c r="T22" s="161">
        <f t="shared" si="1"/>
        <v>0</v>
      </c>
      <c r="U22" s="161">
        <f t="shared" si="2"/>
        <v>0</v>
      </c>
      <c r="V22" s="161">
        <f t="shared" si="3"/>
        <v>0</v>
      </c>
      <c r="W22" s="161">
        <f t="shared" si="18"/>
        <v>0</v>
      </c>
      <c r="Y22" s="161" t="str">
        <f t="shared" si="4"/>
        <v/>
      </c>
      <c r="Z22" s="161" t="str">
        <f t="shared" si="5"/>
        <v/>
      </c>
      <c r="AA22" s="161">
        <f t="shared" si="6"/>
        <v>0</v>
      </c>
      <c r="AB22" s="161">
        <f t="shared" si="7"/>
        <v>0</v>
      </c>
      <c r="AD22" s="161">
        <f t="shared" si="8"/>
        <v>1</v>
      </c>
      <c r="AE22" s="161">
        <f t="shared" si="9"/>
        <v>0</v>
      </c>
      <c r="AF22" s="161">
        <f t="shared" si="10"/>
        <v>0</v>
      </c>
      <c r="AG22" s="161">
        <f t="shared" si="11"/>
        <v>0</v>
      </c>
      <c r="AH22" s="161">
        <f t="shared" si="12"/>
        <v>0</v>
      </c>
      <c r="AI22" s="161">
        <f t="shared" si="13"/>
        <v>0</v>
      </c>
      <c r="AP22" s="161">
        <f t="shared" si="14"/>
        <v>0</v>
      </c>
      <c r="AQ22" s="161">
        <f t="shared" si="15"/>
        <v>0</v>
      </c>
      <c r="AR22" s="161">
        <f t="shared" si="16"/>
        <v>0</v>
      </c>
      <c r="AS22" s="161">
        <f t="shared" si="17"/>
        <v>0</v>
      </c>
      <c r="AT22" s="323" t="s">
        <v>214</v>
      </c>
      <c r="AU22" s="321">
        <v>709</v>
      </c>
      <c r="AV22" s="321"/>
      <c r="AW22" s="321"/>
      <c r="AX22" s="321"/>
    </row>
    <row r="23" spans="1:50" ht="15" customHeight="1" x14ac:dyDescent="0.2">
      <c r="B23" s="32">
        <v>10</v>
      </c>
      <c r="C23" s="35"/>
      <c r="D23" s="36"/>
      <c r="E23" s="35"/>
      <c r="F23" s="35"/>
      <c r="G23" s="35"/>
      <c r="H23" s="57"/>
      <c r="I23" s="32"/>
      <c r="J23" s="33"/>
      <c r="K23" s="33"/>
      <c r="L23" s="65"/>
      <c r="M23" s="60" t="str">
        <f t="shared" si="20"/>
        <v/>
      </c>
      <c r="N23" s="14" t="str">
        <f t="shared" si="21"/>
        <v/>
      </c>
      <c r="O23" s="16">
        <f t="shared" si="22"/>
        <v>0</v>
      </c>
      <c r="P23" s="15">
        <f t="shared" si="23"/>
        <v>0</v>
      </c>
      <c r="Q23" s="262"/>
      <c r="S23" s="161">
        <f t="shared" si="0"/>
        <v>0</v>
      </c>
      <c r="T23" s="161">
        <f t="shared" si="1"/>
        <v>0</v>
      </c>
      <c r="U23" s="161">
        <f t="shared" si="2"/>
        <v>0</v>
      </c>
      <c r="V23" s="161">
        <f t="shared" si="3"/>
        <v>0</v>
      </c>
      <c r="W23" s="161">
        <f t="shared" si="18"/>
        <v>0</v>
      </c>
      <c r="Y23" s="161" t="str">
        <f t="shared" si="4"/>
        <v/>
      </c>
      <c r="Z23" s="161" t="str">
        <f t="shared" si="5"/>
        <v/>
      </c>
      <c r="AA23" s="161">
        <f t="shared" si="6"/>
        <v>0</v>
      </c>
      <c r="AB23" s="161">
        <f t="shared" si="7"/>
        <v>0</v>
      </c>
      <c r="AD23" s="161">
        <f t="shared" si="8"/>
        <v>1</v>
      </c>
      <c r="AE23" s="161">
        <f t="shared" si="9"/>
        <v>0</v>
      </c>
      <c r="AF23" s="161">
        <f t="shared" si="10"/>
        <v>0</v>
      </c>
      <c r="AG23" s="161">
        <f t="shared" si="11"/>
        <v>0</v>
      </c>
      <c r="AH23" s="161">
        <f t="shared" si="12"/>
        <v>0</v>
      </c>
      <c r="AI23" s="161">
        <f t="shared" si="13"/>
        <v>0</v>
      </c>
      <c r="AP23" s="161">
        <f t="shared" si="14"/>
        <v>0</v>
      </c>
      <c r="AQ23" s="161">
        <f t="shared" si="15"/>
        <v>0</v>
      </c>
      <c r="AR23" s="161">
        <f t="shared" si="16"/>
        <v>0</v>
      </c>
      <c r="AS23" s="161">
        <f t="shared" si="17"/>
        <v>0</v>
      </c>
      <c r="AT23" s="323" t="s">
        <v>214</v>
      </c>
      <c r="AU23" s="321">
        <v>710</v>
      </c>
      <c r="AV23" s="321"/>
      <c r="AW23" s="321"/>
      <c r="AX23" s="321"/>
    </row>
    <row r="24" spans="1:50" ht="15" customHeight="1" x14ac:dyDescent="0.2">
      <c r="B24" s="34">
        <v>11</v>
      </c>
      <c r="C24" s="35"/>
      <c r="D24" s="36"/>
      <c r="E24" s="35"/>
      <c r="F24" s="35"/>
      <c r="G24" s="35"/>
      <c r="H24" s="57"/>
      <c r="I24" s="32"/>
      <c r="J24" s="33"/>
      <c r="K24" s="33"/>
      <c r="L24" s="65"/>
      <c r="M24" s="60" t="str">
        <f t="shared" si="20"/>
        <v/>
      </c>
      <c r="N24" s="14" t="str">
        <f t="shared" si="21"/>
        <v/>
      </c>
      <c r="O24" s="16">
        <f t="shared" si="22"/>
        <v>0</v>
      </c>
      <c r="P24" s="15">
        <f t="shared" si="23"/>
        <v>0</v>
      </c>
      <c r="Q24" s="262"/>
      <c r="S24" s="161">
        <f t="shared" si="0"/>
        <v>0</v>
      </c>
      <c r="T24" s="161">
        <f t="shared" si="1"/>
        <v>0</v>
      </c>
      <c r="U24" s="161">
        <f t="shared" si="2"/>
        <v>0</v>
      </c>
      <c r="V24" s="161">
        <f t="shared" si="3"/>
        <v>0</v>
      </c>
      <c r="W24" s="161">
        <f t="shared" si="18"/>
        <v>0</v>
      </c>
      <c r="Y24" s="161" t="str">
        <f t="shared" si="4"/>
        <v/>
      </c>
      <c r="Z24" s="161" t="str">
        <f t="shared" si="5"/>
        <v/>
      </c>
      <c r="AA24" s="161">
        <f t="shared" si="6"/>
        <v>0</v>
      </c>
      <c r="AB24" s="161">
        <f t="shared" si="7"/>
        <v>0</v>
      </c>
      <c r="AD24" s="161">
        <f t="shared" si="8"/>
        <v>1</v>
      </c>
      <c r="AE24" s="161">
        <f t="shared" si="9"/>
        <v>0</v>
      </c>
      <c r="AF24" s="161">
        <f t="shared" si="10"/>
        <v>0</v>
      </c>
      <c r="AG24" s="161">
        <f t="shared" si="11"/>
        <v>0</v>
      </c>
      <c r="AH24" s="161">
        <f t="shared" si="12"/>
        <v>0</v>
      </c>
      <c r="AI24" s="161">
        <f t="shared" si="13"/>
        <v>0</v>
      </c>
      <c r="AP24" s="161">
        <f t="shared" si="14"/>
        <v>0</v>
      </c>
      <c r="AQ24" s="161">
        <f t="shared" si="15"/>
        <v>0</v>
      </c>
      <c r="AR24" s="161">
        <f t="shared" si="16"/>
        <v>0</v>
      </c>
      <c r="AS24" s="161">
        <f t="shared" si="17"/>
        <v>0</v>
      </c>
      <c r="AT24" s="323" t="s">
        <v>214</v>
      </c>
      <c r="AU24" s="321">
        <v>711</v>
      </c>
      <c r="AV24" s="321"/>
      <c r="AW24" s="321"/>
      <c r="AX24" s="321"/>
    </row>
    <row r="25" spans="1:50" ht="15" customHeight="1" x14ac:dyDescent="0.2">
      <c r="B25" s="34">
        <v>12</v>
      </c>
      <c r="C25" s="35"/>
      <c r="D25" s="36"/>
      <c r="E25" s="35"/>
      <c r="F25" s="35"/>
      <c r="G25" s="35"/>
      <c r="H25" s="57"/>
      <c r="I25" s="32"/>
      <c r="J25" s="33"/>
      <c r="K25" s="33"/>
      <c r="L25" s="65"/>
      <c r="M25" s="60" t="str">
        <f t="shared" si="20"/>
        <v/>
      </c>
      <c r="N25" s="14" t="str">
        <f t="shared" si="21"/>
        <v/>
      </c>
      <c r="O25" s="16">
        <f t="shared" si="22"/>
        <v>0</v>
      </c>
      <c r="P25" s="15">
        <f t="shared" si="23"/>
        <v>0</v>
      </c>
      <c r="Q25" s="262"/>
      <c r="S25" s="161">
        <f t="shared" si="0"/>
        <v>0</v>
      </c>
      <c r="T25" s="161">
        <f t="shared" si="1"/>
        <v>0</v>
      </c>
      <c r="U25" s="161">
        <f t="shared" si="2"/>
        <v>0</v>
      </c>
      <c r="V25" s="161">
        <f t="shared" si="3"/>
        <v>0</v>
      </c>
      <c r="W25" s="161">
        <f t="shared" si="18"/>
        <v>0</v>
      </c>
      <c r="Y25" s="161" t="str">
        <f t="shared" si="4"/>
        <v/>
      </c>
      <c r="Z25" s="161" t="str">
        <f t="shared" si="5"/>
        <v/>
      </c>
      <c r="AA25" s="161">
        <f t="shared" si="6"/>
        <v>0</v>
      </c>
      <c r="AB25" s="161">
        <f t="shared" si="7"/>
        <v>0</v>
      </c>
      <c r="AD25" s="161">
        <f t="shared" si="8"/>
        <v>1</v>
      </c>
      <c r="AE25" s="161">
        <f t="shared" si="9"/>
        <v>0</v>
      </c>
      <c r="AF25" s="161">
        <f t="shared" si="10"/>
        <v>0</v>
      </c>
      <c r="AG25" s="161">
        <f t="shared" si="11"/>
        <v>0</v>
      </c>
      <c r="AH25" s="161">
        <f t="shared" si="12"/>
        <v>0</v>
      </c>
      <c r="AI25" s="161">
        <f t="shared" si="13"/>
        <v>0</v>
      </c>
      <c r="AP25" s="161">
        <f t="shared" si="14"/>
        <v>0</v>
      </c>
      <c r="AQ25" s="161">
        <f t="shared" si="15"/>
        <v>0</v>
      </c>
      <c r="AR25" s="161">
        <f t="shared" si="16"/>
        <v>0</v>
      </c>
      <c r="AS25" s="161">
        <f t="shared" si="17"/>
        <v>0</v>
      </c>
      <c r="AT25" s="323" t="s">
        <v>214</v>
      </c>
      <c r="AU25" s="321">
        <v>712</v>
      </c>
      <c r="AV25" s="321"/>
      <c r="AW25" s="321"/>
      <c r="AX25" s="321"/>
    </row>
    <row r="26" spans="1:50" ht="15" customHeight="1" thickBot="1" x14ac:dyDescent="0.25">
      <c r="B26" s="32">
        <v>13</v>
      </c>
      <c r="C26" s="35"/>
      <c r="D26" s="38"/>
      <c r="E26" s="37"/>
      <c r="F26" s="35"/>
      <c r="G26" s="37"/>
      <c r="H26" s="58"/>
      <c r="I26" s="32"/>
      <c r="J26" s="33"/>
      <c r="K26" s="33"/>
      <c r="L26" s="65"/>
      <c r="M26" s="60" t="str">
        <f t="shared" si="20"/>
        <v/>
      </c>
      <c r="N26" s="14" t="str">
        <f t="shared" si="21"/>
        <v/>
      </c>
      <c r="O26" s="19">
        <f t="shared" si="22"/>
        <v>0</v>
      </c>
      <c r="P26" s="15">
        <f t="shared" si="23"/>
        <v>0</v>
      </c>
      <c r="Q26" s="262"/>
      <c r="S26" s="161">
        <f t="shared" si="0"/>
        <v>0</v>
      </c>
      <c r="T26" s="161">
        <f t="shared" si="1"/>
        <v>0</v>
      </c>
      <c r="U26" s="161">
        <f t="shared" si="2"/>
        <v>0</v>
      </c>
      <c r="V26" s="161">
        <f t="shared" si="3"/>
        <v>0</v>
      </c>
      <c r="W26" s="161">
        <f t="shared" si="18"/>
        <v>0</v>
      </c>
      <c r="Y26" s="161" t="str">
        <f t="shared" si="4"/>
        <v/>
      </c>
      <c r="Z26" s="161" t="str">
        <f t="shared" si="5"/>
        <v/>
      </c>
      <c r="AA26" s="161">
        <f t="shared" si="6"/>
        <v>0</v>
      </c>
      <c r="AB26" s="161">
        <f t="shared" si="7"/>
        <v>0</v>
      </c>
      <c r="AD26" s="161">
        <f t="shared" si="8"/>
        <v>1</v>
      </c>
      <c r="AE26" s="161">
        <f t="shared" si="9"/>
        <v>0</v>
      </c>
      <c r="AF26" s="161">
        <f t="shared" si="10"/>
        <v>0</v>
      </c>
      <c r="AG26" s="161">
        <f t="shared" si="11"/>
        <v>0</v>
      </c>
      <c r="AH26" s="161">
        <f t="shared" si="12"/>
        <v>0</v>
      </c>
      <c r="AI26" s="161">
        <f t="shared" si="13"/>
        <v>0</v>
      </c>
      <c r="AP26" s="161">
        <f t="shared" si="14"/>
        <v>0</v>
      </c>
      <c r="AQ26" s="161">
        <f t="shared" si="15"/>
        <v>0</v>
      </c>
      <c r="AR26" s="161">
        <f t="shared" si="16"/>
        <v>0</v>
      </c>
      <c r="AS26" s="161">
        <f t="shared" si="17"/>
        <v>0</v>
      </c>
      <c r="AT26" s="323" t="s">
        <v>214</v>
      </c>
      <c r="AU26" s="321">
        <v>713</v>
      </c>
      <c r="AV26" s="321"/>
      <c r="AW26" s="321"/>
      <c r="AX26" s="321"/>
    </row>
    <row r="27" spans="1:50" ht="13.5" customHeight="1" thickBot="1" x14ac:dyDescent="0.25">
      <c r="B27" s="460" t="s">
        <v>92</v>
      </c>
      <c r="C27" s="461"/>
      <c r="D27" s="461"/>
      <c r="E27" s="461"/>
      <c r="F27" s="462"/>
      <c r="G27" s="473">
        <f>SUM(S14:S26)</f>
        <v>0</v>
      </c>
      <c r="H27" s="105"/>
      <c r="I27" s="22">
        <f>SUM(T14:T26)</f>
        <v>0</v>
      </c>
      <c r="J27" s="22">
        <f>SUM(U14:U26)</f>
        <v>0</v>
      </c>
      <c r="K27" s="22">
        <f>SUM(V14:V26)</f>
        <v>0</v>
      </c>
      <c r="L27" s="66">
        <f>SUM(W14:W26)</f>
        <v>0</v>
      </c>
      <c r="M27" s="63">
        <f>Y27</f>
        <v>0</v>
      </c>
      <c r="N27" s="24">
        <f>Z27</f>
        <v>0</v>
      </c>
      <c r="O27" s="24">
        <f>AA27</f>
        <v>0</v>
      </c>
      <c r="P27" s="24">
        <f>AB27</f>
        <v>0</v>
      </c>
      <c r="Q27" s="448"/>
      <c r="S27" s="169">
        <f>SUM(S14:S26)</f>
        <v>0</v>
      </c>
      <c r="T27" s="169">
        <f>SUM(T14:T26)</f>
        <v>0</v>
      </c>
      <c r="U27" s="169">
        <f>SUM(U14:U26)</f>
        <v>0</v>
      </c>
      <c r="V27" s="169">
        <f>SUM(V14:V26)</f>
        <v>0</v>
      </c>
      <c r="W27" s="169">
        <f>SUM(W14:W26)</f>
        <v>0</v>
      </c>
      <c r="X27" s="169"/>
      <c r="Y27" s="169">
        <f>SUM(Y14:Y26)</f>
        <v>0</v>
      </c>
      <c r="Z27" s="169">
        <f>SUM(Z14:Z26)</f>
        <v>0</v>
      </c>
      <c r="AA27" s="169">
        <f>SUM(AA14:AA26)</f>
        <v>0</v>
      </c>
      <c r="AB27" s="169">
        <f>SUM(AB14:AB26)</f>
        <v>0</v>
      </c>
      <c r="AC27" s="169"/>
      <c r="AD27" s="169">
        <f t="shared" ref="AD27:AI27" si="24">SUM(AD14:AD26)</f>
        <v>13</v>
      </c>
      <c r="AE27" s="169">
        <f t="shared" si="24"/>
        <v>0</v>
      </c>
      <c r="AF27" s="169">
        <f t="shared" si="24"/>
        <v>0</v>
      </c>
      <c r="AG27" s="169">
        <f t="shared" si="24"/>
        <v>0</v>
      </c>
      <c r="AH27" s="169">
        <f t="shared" si="24"/>
        <v>0</v>
      </c>
      <c r="AI27" s="169">
        <f t="shared" si="24"/>
        <v>0</v>
      </c>
      <c r="AJ27" s="169"/>
      <c r="AK27" s="169"/>
      <c r="AL27" s="169"/>
      <c r="AM27" s="169"/>
      <c r="AN27" s="169"/>
      <c r="AO27" s="169"/>
      <c r="AP27" s="169">
        <f>SUM(AP14:AP26)</f>
        <v>0</v>
      </c>
      <c r="AQ27" s="169">
        <f>SUM(AQ14:AQ26)</f>
        <v>0</v>
      </c>
      <c r="AR27" s="169">
        <f>SUM(AR14:AR26)</f>
        <v>0</v>
      </c>
      <c r="AS27" s="169">
        <f>SUM(AS14:AS26)</f>
        <v>0</v>
      </c>
      <c r="AT27" s="323"/>
      <c r="AU27" s="321"/>
      <c r="AV27" s="321"/>
      <c r="AW27" s="321"/>
      <c r="AX27" s="321"/>
    </row>
    <row r="28" spans="1:50" ht="13.5" customHeight="1" thickBot="1" x14ac:dyDescent="0.25">
      <c r="B28" s="463"/>
      <c r="C28" s="464"/>
      <c r="D28" s="464"/>
      <c r="E28" s="464"/>
      <c r="F28" s="465"/>
      <c r="G28" s="474"/>
      <c r="H28" s="106"/>
      <c r="I28" s="467">
        <f>SUM(I27:L27)</f>
        <v>0</v>
      </c>
      <c r="J28" s="468"/>
      <c r="K28" s="468"/>
      <c r="L28" s="469"/>
      <c r="M28" s="26"/>
      <c r="N28" s="26"/>
      <c r="O28" s="467">
        <f>SUM(O27:P27)</f>
        <v>0</v>
      </c>
      <c r="P28" s="468"/>
      <c r="Q28" s="449"/>
      <c r="U28" s="169">
        <f>I28</f>
        <v>0</v>
      </c>
      <c r="AD28" s="161">
        <f t="shared" ref="AD28:AD42" si="25">IF(F28="DL",0,1)</f>
        <v>1</v>
      </c>
      <c r="AT28" s="323"/>
      <c r="AU28" s="321"/>
      <c r="AV28" s="321"/>
      <c r="AW28" s="321"/>
      <c r="AX28" s="321"/>
    </row>
    <row r="29" spans="1:50" ht="15" customHeight="1" thickBot="1" x14ac:dyDescent="0.25">
      <c r="B29" s="458" t="s">
        <v>234</v>
      </c>
      <c r="C29" s="459"/>
      <c r="D29" s="459"/>
      <c r="E29" s="459"/>
      <c r="F29" s="459"/>
      <c r="G29" s="459"/>
      <c r="H29" s="459"/>
      <c r="I29" s="459"/>
      <c r="J29" s="459"/>
      <c r="K29" s="459"/>
      <c r="L29" s="459"/>
      <c r="M29" s="459"/>
      <c r="N29" s="459"/>
      <c r="O29" s="459"/>
      <c r="P29" s="459"/>
      <c r="Q29" s="450"/>
      <c r="AD29" s="161">
        <f t="shared" si="25"/>
        <v>1</v>
      </c>
      <c r="AT29" s="323"/>
      <c r="AU29" s="321"/>
      <c r="AV29" s="321"/>
      <c r="AW29" s="321"/>
      <c r="AX29" s="321"/>
    </row>
    <row r="30" spans="1:50" ht="15" customHeight="1" x14ac:dyDescent="0.2">
      <c r="A30" s="52"/>
      <c r="B30" s="329">
        <v>1</v>
      </c>
      <c r="C30" s="330"/>
      <c r="D30" s="331"/>
      <c r="E30" s="330"/>
      <c r="F30" s="330"/>
      <c r="G30" s="330"/>
      <c r="H30" s="333"/>
      <c r="I30" s="329"/>
      <c r="J30" s="330"/>
      <c r="K30" s="330"/>
      <c r="L30" s="334"/>
      <c r="M30" s="335"/>
      <c r="N30" s="336"/>
      <c r="O30" s="332"/>
      <c r="P30" s="337"/>
      <c r="Q30" s="262"/>
      <c r="R30" s="52"/>
      <c r="S30" s="305">
        <f t="shared" ref="S30:S42" si="26">IF(F30="DL",0,G30)</f>
        <v>0</v>
      </c>
      <c r="T30" s="305">
        <f t="shared" ref="T30:T42" si="27">IF(F30="DL",0,I30)</f>
        <v>0</v>
      </c>
      <c r="U30" s="305">
        <f t="shared" ref="U30:U42" si="28">IF(F30="DL",0,J30)</f>
        <v>0</v>
      </c>
      <c r="V30" s="305">
        <f t="shared" ref="V30:V42" si="29">IF(F30="DL",0,K30)</f>
        <v>0</v>
      </c>
      <c r="W30" s="305">
        <f t="shared" ref="W30:W42" si="30">IF(F30="DL",0,L30)</f>
        <v>0</v>
      </c>
      <c r="X30" s="305"/>
      <c r="Y30" s="305">
        <f t="shared" ref="Y30:Y42" si="31">IF($F30="DL",0,M30)</f>
        <v>0</v>
      </c>
      <c r="Z30" s="305">
        <f t="shared" ref="Z30:Z42" si="32">IF($F30="DL",0,N30)</f>
        <v>0</v>
      </c>
      <c r="AA30" s="305">
        <f t="shared" ref="AA30:AA42" si="33">IF($F30="DL",0,O30)</f>
        <v>0</v>
      </c>
      <c r="AB30" s="305">
        <f t="shared" ref="AB30:AB42" si="34">IF($F30="DL",0,P30)</f>
        <v>0</v>
      </c>
      <c r="AC30" s="305"/>
      <c r="AD30" s="305">
        <f t="shared" si="25"/>
        <v>1</v>
      </c>
      <c r="AE30" s="305">
        <f t="shared" ref="AE30:AE42" si="35">J30+K30+L30</f>
        <v>0</v>
      </c>
      <c r="AF30" s="305">
        <f t="shared" ref="AF30:AF42" si="36">$AD30*IF($C30="F",$O30,0)</f>
        <v>0</v>
      </c>
      <c r="AG30" s="305">
        <f t="shared" ref="AG30:AG42" si="37">$AD30*IF($C30="C",$O30,0)</f>
        <v>0</v>
      </c>
      <c r="AH30" s="305">
        <f t="shared" ref="AH30:AH42" si="38">$AD30*IF($C30="D",$O30,0)</f>
        <v>0</v>
      </c>
      <c r="AI30" s="305">
        <f t="shared" ref="AI30:AI42" si="39">$AD30*IF($C30="S",$O30,0)</f>
        <v>0</v>
      </c>
      <c r="AJ30" s="305"/>
      <c r="AK30" s="305"/>
      <c r="AL30" s="305"/>
      <c r="AM30" s="305"/>
      <c r="AN30" s="305"/>
      <c r="AO30" s="305"/>
      <c r="AP30" s="305">
        <f t="shared" ref="AP30:AP42" si="40">AD30*IF(Q30&lt;&gt;"",O30,0)</f>
        <v>0</v>
      </c>
      <c r="AQ30" s="305">
        <f t="shared" ref="AQ30:AQ42" si="41">IF(F30="DI",O30,0)</f>
        <v>0</v>
      </c>
      <c r="AR30" s="305">
        <f t="shared" ref="AR30:AR42" si="42">IF(F30="DO",O30,0)</f>
        <v>0</v>
      </c>
      <c r="AS30" s="305">
        <f t="shared" ref="AS30:AS42" si="43">IF(F30="DL",O30,0)</f>
        <v>0</v>
      </c>
      <c r="AT30" s="321" t="s">
        <v>214</v>
      </c>
      <c r="AU30" s="321">
        <v>801</v>
      </c>
      <c r="AV30" s="321"/>
      <c r="AW30" s="321"/>
      <c r="AX30" s="321"/>
    </row>
    <row r="31" spans="1:50" ht="15" customHeight="1" x14ac:dyDescent="0.2">
      <c r="B31" s="338">
        <v>2</v>
      </c>
      <c r="C31" s="339"/>
      <c r="D31" s="340"/>
      <c r="E31" s="339"/>
      <c r="F31" s="339"/>
      <c r="G31" s="339"/>
      <c r="H31" s="341"/>
      <c r="I31" s="329"/>
      <c r="J31" s="330"/>
      <c r="K31" s="330"/>
      <c r="L31" s="334"/>
      <c r="M31" s="335"/>
      <c r="N31" s="336"/>
      <c r="O31" s="344"/>
      <c r="P31" s="337"/>
      <c r="Q31" s="262" t="s">
        <v>210</v>
      </c>
      <c r="S31" s="161">
        <f t="shared" si="26"/>
        <v>0</v>
      </c>
      <c r="T31" s="161">
        <f t="shared" si="27"/>
        <v>0</v>
      </c>
      <c r="U31" s="161">
        <f t="shared" si="28"/>
        <v>0</v>
      </c>
      <c r="V31" s="161">
        <f t="shared" si="29"/>
        <v>0</v>
      </c>
      <c r="W31" s="161">
        <f t="shared" si="30"/>
        <v>0</v>
      </c>
      <c r="Y31" s="161">
        <f t="shared" si="31"/>
        <v>0</v>
      </c>
      <c r="Z31" s="161">
        <f t="shared" si="32"/>
        <v>0</v>
      </c>
      <c r="AA31" s="161">
        <f t="shared" si="33"/>
        <v>0</v>
      </c>
      <c r="AB31" s="161">
        <f t="shared" si="34"/>
        <v>0</v>
      </c>
      <c r="AD31" s="161">
        <f t="shared" si="25"/>
        <v>1</v>
      </c>
      <c r="AE31" s="161">
        <f t="shared" si="35"/>
        <v>0</v>
      </c>
      <c r="AF31" s="161">
        <f t="shared" si="36"/>
        <v>0</v>
      </c>
      <c r="AG31" s="161">
        <f t="shared" si="37"/>
        <v>0</v>
      </c>
      <c r="AH31" s="161">
        <f t="shared" si="38"/>
        <v>0</v>
      </c>
      <c r="AI31" s="161">
        <f t="shared" si="39"/>
        <v>0</v>
      </c>
      <c r="AP31" s="161">
        <f t="shared" si="40"/>
        <v>0</v>
      </c>
      <c r="AQ31" s="161">
        <f t="shared" si="41"/>
        <v>0</v>
      </c>
      <c r="AR31" s="161">
        <f t="shared" si="42"/>
        <v>0</v>
      </c>
      <c r="AS31" s="161">
        <f t="shared" si="43"/>
        <v>0</v>
      </c>
      <c r="AT31" s="321" t="s">
        <v>214</v>
      </c>
      <c r="AU31" s="321">
        <v>802</v>
      </c>
      <c r="AV31" s="321"/>
      <c r="AW31" s="321"/>
      <c r="AX31" s="321"/>
    </row>
    <row r="32" spans="1:50" ht="15" customHeight="1" x14ac:dyDescent="0.2">
      <c r="B32" s="338">
        <v>3</v>
      </c>
      <c r="C32" s="339"/>
      <c r="D32" s="340"/>
      <c r="E32" s="339"/>
      <c r="F32" s="330"/>
      <c r="G32" s="339"/>
      <c r="H32" s="341"/>
      <c r="I32" s="329"/>
      <c r="J32" s="330"/>
      <c r="K32" s="330"/>
      <c r="L32" s="334"/>
      <c r="M32" s="335"/>
      <c r="N32" s="336"/>
      <c r="O32" s="344"/>
      <c r="P32" s="337"/>
      <c r="Q32" s="262"/>
      <c r="S32" s="161">
        <f t="shared" si="26"/>
        <v>0</v>
      </c>
      <c r="T32" s="161">
        <f t="shared" si="27"/>
        <v>0</v>
      </c>
      <c r="U32" s="161">
        <f t="shared" si="28"/>
        <v>0</v>
      </c>
      <c r="V32" s="161">
        <f t="shared" si="29"/>
        <v>0</v>
      </c>
      <c r="W32" s="161">
        <f t="shared" si="30"/>
        <v>0</v>
      </c>
      <c r="Y32" s="161">
        <f t="shared" si="31"/>
        <v>0</v>
      </c>
      <c r="Z32" s="161">
        <f t="shared" si="32"/>
        <v>0</v>
      </c>
      <c r="AA32" s="161">
        <f t="shared" si="33"/>
        <v>0</v>
      </c>
      <c r="AB32" s="161">
        <f t="shared" si="34"/>
        <v>0</v>
      </c>
      <c r="AD32" s="161">
        <f t="shared" si="25"/>
        <v>1</v>
      </c>
      <c r="AE32" s="161">
        <f t="shared" si="35"/>
        <v>0</v>
      </c>
      <c r="AF32" s="161">
        <f t="shared" si="36"/>
        <v>0</v>
      </c>
      <c r="AG32" s="161">
        <f t="shared" si="37"/>
        <v>0</v>
      </c>
      <c r="AH32" s="161">
        <f t="shared" si="38"/>
        <v>0</v>
      </c>
      <c r="AI32" s="161">
        <f t="shared" si="39"/>
        <v>0</v>
      </c>
      <c r="AP32" s="161">
        <f t="shared" si="40"/>
        <v>0</v>
      </c>
      <c r="AQ32" s="161">
        <f t="shared" si="41"/>
        <v>0</v>
      </c>
      <c r="AR32" s="161">
        <f t="shared" si="42"/>
        <v>0</v>
      </c>
      <c r="AS32" s="161">
        <f t="shared" si="43"/>
        <v>0</v>
      </c>
      <c r="AT32" s="321" t="s">
        <v>214</v>
      </c>
      <c r="AU32" s="321">
        <v>803</v>
      </c>
      <c r="AV32" s="321"/>
      <c r="AW32" s="321"/>
      <c r="AX32" s="321"/>
    </row>
    <row r="33" spans="2:50" ht="15" customHeight="1" x14ac:dyDescent="0.2">
      <c r="B33" s="329">
        <v>4</v>
      </c>
      <c r="C33" s="339"/>
      <c r="D33" s="340"/>
      <c r="E33" s="339"/>
      <c r="F33" s="330"/>
      <c r="G33" s="339"/>
      <c r="H33" s="341"/>
      <c r="I33" s="329"/>
      <c r="J33" s="330"/>
      <c r="K33" s="330"/>
      <c r="L33" s="334"/>
      <c r="M33" s="335"/>
      <c r="N33" s="336"/>
      <c r="O33" s="344"/>
      <c r="P33" s="337"/>
      <c r="Q33" s="262"/>
      <c r="S33" s="161">
        <f>IF(F33="DL",0,G33)</f>
        <v>0</v>
      </c>
      <c r="T33" s="161">
        <f>IF(F33="DL",0,I33)</f>
        <v>0</v>
      </c>
      <c r="U33" s="161">
        <f>IF(F33="DL",0,J33)</f>
        <v>0</v>
      </c>
      <c r="V33" s="161">
        <f>IF(F33="DL",0,K33)</f>
        <v>0</v>
      </c>
      <c r="W33" s="161">
        <f>IF(F33="DL",0,L33)</f>
        <v>0</v>
      </c>
      <c r="Y33" s="161">
        <f t="shared" ref="Y33:AB34" si="44">IF($F33="DL",0,M33)</f>
        <v>0</v>
      </c>
      <c r="Z33" s="161">
        <f t="shared" si="44"/>
        <v>0</v>
      </c>
      <c r="AA33" s="161">
        <f t="shared" si="44"/>
        <v>0</v>
      </c>
      <c r="AB33" s="161">
        <f t="shared" si="44"/>
        <v>0</v>
      </c>
      <c r="AD33" s="161">
        <f>IF(F33="DL",0,1)</f>
        <v>1</v>
      </c>
      <c r="AE33" s="161">
        <f>J33+K33+L33</f>
        <v>0</v>
      </c>
      <c r="AF33" s="161">
        <f t="shared" si="36"/>
        <v>0</v>
      </c>
      <c r="AG33" s="161">
        <f t="shared" si="37"/>
        <v>0</v>
      </c>
      <c r="AH33" s="161">
        <f t="shared" si="38"/>
        <v>0</v>
      </c>
      <c r="AI33" s="161">
        <f t="shared" si="39"/>
        <v>0</v>
      </c>
      <c r="AP33" s="161">
        <f>AD33*IF(Q33&lt;&gt;"",O33,0)</f>
        <v>0</v>
      </c>
      <c r="AQ33" s="161">
        <f>IF(F33="DI",O33,0)</f>
        <v>0</v>
      </c>
      <c r="AR33" s="161">
        <f>IF(F33="DO",O33,0)</f>
        <v>0</v>
      </c>
      <c r="AS33" s="161">
        <f>IF(F33="DL",O33,0)</f>
        <v>0</v>
      </c>
      <c r="AT33" s="321" t="s">
        <v>214</v>
      </c>
      <c r="AU33" s="321">
        <v>804</v>
      </c>
      <c r="AV33" s="321"/>
      <c r="AW33" s="321"/>
      <c r="AX33" s="321"/>
    </row>
    <row r="34" spans="2:50" ht="15" customHeight="1" x14ac:dyDescent="0.2">
      <c r="B34" s="338">
        <v>5</v>
      </c>
      <c r="C34" s="339"/>
      <c r="D34" s="340"/>
      <c r="E34" s="339"/>
      <c r="F34" s="330"/>
      <c r="G34" s="339"/>
      <c r="H34" s="341"/>
      <c r="I34" s="329"/>
      <c r="J34" s="330"/>
      <c r="K34" s="330"/>
      <c r="L34" s="334"/>
      <c r="M34" s="335"/>
      <c r="N34" s="336"/>
      <c r="O34" s="344"/>
      <c r="P34" s="337"/>
      <c r="Q34" s="262"/>
      <c r="S34" s="161">
        <f>IF(F34="DL",0,G34)</f>
        <v>0</v>
      </c>
      <c r="T34" s="161">
        <f>IF(F34="DL",0,I34)</f>
        <v>0</v>
      </c>
      <c r="U34" s="161">
        <f>IF(F34="DL",0,J34)</f>
        <v>0</v>
      </c>
      <c r="V34" s="161">
        <f>IF(F34="DL",0,K34)</f>
        <v>0</v>
      </c>
      <c r="W34" s="161">
        <f>IF(F34="DL",0,L34)</f>
        <v>0</v>
      </c>
      <c r="Y34" s="161">
        <f t="shared" si="44"/>
        <v>0</v>
      </c>
      <c r="Z34" s="161">
        <f t="shared" si="44"/>
        <v>0</v>
      </c>
      <c r="AA34" s="161">
        <f t="shared" si="44"/>
        <v>0</v>
      </c>
      <c r="AB34" s="161">
        <f t="shared" si="44"/>
        <v>0</v>
      </c>
      <c r="AD34" s="161">
        <f>IF(F34="DL",0,1)</f>
        <v>1</v>
      </c>
      <c r="AE34" s="161">
        <f>J34+K34+L34</f>
        <v>0</v>
      </c>
      <c r="AF34" s="161">
        <f t="shared" si="36"/>
        <v>0</v>
      </c>
      <c r="AG34" s="161">
        <f t="shared" si="37"/>
        <v>0</v>
      </c>
      <c r="AH34" s="161">
        <f t="shared" si="38"/>
        <v>0</v>
      </c>
      <c r="AI34" s="161">
        <f t="shared" si="39"/>
        <v>0</v>
      </c>
      <c r="AP34" s="161">
        <f>AD34*IF(Q34&lt;&gt;"",O34,0)</f>
        <v>0</v>
      </c>
      <c r="AQ34" s="161">
        <f>IF(F34="DI",O34,0)</f>
        <v>0</v>
      </c>
      <c r="AR34" s="161">
        <f>IF(F34="DO",O34,0)</f>
        <v>0</v>
      </c>
      <c r="AS34" s="161">
        <f>IF(F34="DL",O34,0)</f>
        <v>0</v>
      </c>
      <c r="AT34" s="321" t="s">
        <v>214</v>
      </c>
      <c r="AU34" s="321">
        <v>805</v>
      </c>
      <c r="AV34" s="321"/>
      <c r="AW34" s="321"/>
      <c r="AX34" s="321"/>
    </row>
    <row r="35" spans="2:50" ht="15" customHeight="1" x14ac:dyDescent="0.2">
      <c r="B35" s="338">
        <v>6</v>
      </c>
      <c r="C35" s="339"/>
      <c r="D35" s="340"/>
      <c r="E35" s="339"/>
      <c r="F35" s="339"/>
      <c r="G35" s="339"/>
      <c r="H35" s="341"/>
      <c r="I35" s="329"/>
      <c r="J35" s="330"/>
      <c r="K35" s="330"/>
      <c r="L35" s="334"/>
      <c r="M35" s="335"/>
      <c r="N35" s="336"/>
      <c r="O35" s="344"/>
      <c r="P35" s="337"/>
      <c r="Q35" s="262"/>
      <c r="S35" s="161">
        <f t="shared" si="26"/>
        <v>0</v>
      </c>
      <c r="T35" s="161">
        <f t="shared" si="27"/>
        <v>0</v>
      </c>
      <c r="U35" s="161">
        <f t="shared" si="28"/>
        <v>0</v>
      </c>
      <c r="V35" s="161">
        <f t="shared" si="29"/>
        <v>0</v>
      </c>
      <c r="W35" s="161">
        <f t="shared" si="30"/>
        <v>0</v>
      </c>
      <c r="Y35" s="161">
        <f t="shared" si="31"/>
        <v>0</v>
      </c>
      <c r="Z35" s="161">
        <f t="shared" si="32"/>
        <v>0</v>
      </c>
      <c r="AA35" s="161">
        <f t="shared" si="33"/>
        <v>0</v>
      </c>
      <c r="AB35" s="161">
        <f t="shared" si="34"/>
        <v>0</v>
      </c>
      <c r="AD35" s="161">
        <f t="shared" si="25"/>
        <v>1</v>
      </c>
      <c r="AE35" s="161">
        <f t="shared" si="35"/>
        <v>0</v>
      </c>
      <c r="AF35" s="161">
        <f t="shared" si="36"/>
        <v>0</v>
      </c>
      <c r="AG35" s="161">
        <f t="shared" si="37"/>
        <v>0</v>
      </c>
      <c r="AH35" s="161">
        <f t="shared" si="38"/>
        <v>0</v>
      </c>
      <c r="AI35" s="161">
        <f t="shared" si="39"/>
        <v>0</v>
      </c>
      <c r="AP35" s="161">
        <f t="shared" si="40"/>
        <v>0</v>
      </c>
      <c r="AQ35" s="161">
        <f t="shared" si="41"/>
        <v>0</v>
      </c>
      <c r="AR35" s="161">
        <f t="shared" si="42"/>
        <v>0</v>
      </c>
      <c r="AS35" s="161">
        <f t="shared" si="43"/>
        <v>0</v>
      </c>
      <c r="AT35" s="321" t="s">
        <v>214</v>
      </c>
      <c r="AU35" s="321">
        <v>806</v>
      </c>
      <c r="AV35" s="321"/>
      <c r="AW35" s="321"/>
      <c r="AX35" s="321"/>
    </row>
    <row r="36" spans="2:50" ht="15" customHeight="1" x14ac:dyDescent="0.2">
      <c r="B36" s="329">
        <v>7</v>
      </c>
      <c r="C36" s="339"/>
      <c r="D36" s="340"/>
      <c r="E36" s="339"/>
      <c r="F36" s="339"/>
      <c r="G36" s="339"/>
      <c r="H36" s="341"/>
      <c r="I36" s="329"/>
      <c r="J36" s="330"/>
      <c r="K36" s="330"/>
      <c r="L36" s="334"/>
      <c r="M36" s="335"/>
      <c r="N36" s="336"/>
      <c r="O36" s="344"/>
      <c r="P36" s="337"/>
      <c r="Q36" s="39" t="s">
        <v>210</v>
      </c>
      <c r="S36" s="161">
        <f t="shared" si="26"/>
        <v>0</v>
      </c>
      <c r="T36" s="161">
        <f t="shared" si="27"/>
        <v>0</v>
      </c>
      <c r="U36" s="161">
        <f t="shared" si="28"/>
        <v>0</v>
      </c>
      <c r="V36" s="161">
        <f t="shared" si="29"/>
        <v>0</v>
      </c>
      <c r="W36" s="161">
        <f t="shared" si="30"/>
        <v>0</v>
      </c>
      <c r="Y36" s="161">
        <f t="shared" si="31"/>
        <v>0</v>
      </c>
      <c r="Z36" s="161">
        <f t="shared" si="32"/>
        <v>0</v>
      </c>
      <c r="AA36" s="161">
        <f t="shared" si="33"/>
        <v>0</v>
      </c>
      <c r="AB36" s="161">
        <f t="shared" si="34"/>
        <v>0</v>
      </c>
      <c r="AD36" s="161">
        <f t="shared" si="25"/>
        <v>1</v>
      </c>
      <c r="AE36" s="161">
        <f t="shared" si="35"/>
        <v>0</v>
      </c>
      <c r="AF36" s="161">
        <f t="shared" si="36"/>
        <v>0</v>
      </c>
      <c r="AG36" s="161">
        <f t="shared" si="37"/>
        <v>0</v>
      </c>
      <c r="AH36" s="161">
        <f t="shared" si="38"/>
        <v>0</v>
      </c>
      <c r="AI36" s="161">
        <f t="shared" si="39"/>
        <v>0</v>
      </c>
      <c r="AP36" s="161">
        <f t="shared" si="40"/>
        <v>0</v>
      </c>
      <c r="AQ36" s="161">
        <f t="shared" si="41"/>
        <v>0</v>
      </c>
      <c r="AR36" s="161">
        <f t="shared" si="42"/>
        <v>0</v>
      </c>
      <c r="AS36" s="161">
        <f t="shared" si="43"/>
        <v>0</v>
      </c>
      <c r="AT36" s="321" t="s">
        <v>214</v>
      </c>
      <c r="AU36" s="321">
        <v>807</v>
      </c>
      <c r="AV36" s="321"/>
      <c r="AW36" s="321"/>
      <c r="AX36" s="321"/>
    </row>
    <row r="37" spans="2:50" ht="15" customHeight="1" x14ac:dyDescent="0.2">
      <c r="B37" s="338">
        <v>8</v>
      </c>
      <c r="C37" s="339"/>
      <c r="D37" s="340"/>
      <c r="E37" s="339"/>
      <c r="F37" s="330"/>
      <c r="G37" s="339"/>
      <c r="H37" s="341"/>
      <c r="I37" s="329"/>
      <c r="J37" s="330"/>
      <c r="K37" s="330"/>
      <c r="L37" s="334"/>
      <c r="M37" s="335"/>
      <c r="N37" s="336"/>
      <c r="O37" s="344"/>
      <c r="P37" s="337"/>
      <c r="Q37" s="262"/>
      <c r="S37" s="161">
        <f t="shared" si="26"/>
        <v>0</v>
      </c>
      <c r="T37" s="161">
        <f t="shared" si="27"/>
        <v>0</v>
      </c>
      <c r="U37" s="161">
        <f t="shared" si="28"/>
        <v>0</v>
      </c>
      <c r="V37" s="161">
        <f t="shared" si="29"/>
        <v>0</v>
      </c>
      <c r="W37" s="161">
        <f t="shared" si="30"/>
        <v>0</v>
      </c>
      <c r="Y37" s="161">
        <f t="shared" si="31"/>
        <v>0</v>
      </c>
      <c r="Z37" s="161">
        <f t="shared" si="32"/>
        <v>0</v>
      </c>
      <c r="AA37" s="161">
        <f t="shared" si="33"/>
        <v>0</v>
      </c>
      <c r="AB37" s="161">
        <f t="shared" si="34"/>
        <v>0</v>
      </c>
      <c r="AD37" s="161">
        <f t="shared" si="25"/>
        <v>1</v>
      </c>
      <c r="AE37" s="161">
        <f t="shared" si="35"/>
        <v>0</v>
      </c>
      <c r="AF37" s="161">
        <f t="shared" si="36"/>
        <v>0</v>
      </c>
      <c r="AG37" s="161">
        <f t="shared" si="37"/>
        <v>0</v>
      </c>
      <c r="AH37" s="161">
        <f t="shared" si="38"/>
        <v>0</v>
      </c>
      <c r="AI37" s="161">
        <f t="shared" si="39"/>
        <v>0</v>
      </c>
      <c r="AP37" s="161">
        <f t="shared" si="40"/>
        <v>0</v>
      </c>
      <c r="AQ37" s="161">
        <f t="shared" si="41"/>
        <v>0</v>
      </c>
      <c r="AR37" s="161">
        <f t="shared" si="42"/>
        <v>0</v>
      </c>
      <c r="AS37" s="161">
        <f t="shared" si="43"/>
        <v>0</v>
      </c>
      <c r="AT37" s="321" t="s">
        <v>214</v>
      </c>
      <c r="AU37" s="321">
        <v>808</v>
      </c>
      <c r="AV37" s="321"/>
      <c r="AW37" s="321"/>
      <c r="AX37" s="321"/>
    </row>
    <row r="38" spans="2:50" ht="15" customHeight="1" x14ac:dyDescent="0.2">
      <c r="B38" s="252">
        <v>9</v>
      </c>
      <c r="C38" s="253"/>
      <c r="D38" s="254"/>
      <c r="E38" s="253"/>
      <c r="F38" s="255"/>
      <c r="G38" s="253"/>
      <c r="H38" s="256"/>
      <c r="I38" s="247"/>
      <c r="J38" s="255"/>
      <c r="K38" s="255"/>
      <c r="L38" s="257"/>
      <c r="M38" s="258"/>
      <c r="N38" s="259"/>
      <c r="O38" s="250"/>
      <c r="P38" s="260"/>
      <c r="Q38" s="39"/>
      <c r="S38" s="161">
        <f t="shared" si="26"/>
        <v>0</v>
      </c>
      <c r="T38" s="161">
        <f t="shared" si="27"/>
        <v>0</v>
      </c>
      <c r="U38" s="161">
        <f t="shared" si="28"/>
        <v>0</v>
      </c>
      <c r="V38" s="161">
        <f t="shared" si="29"/>
        <v>0</v>
      </c>
      <c r="W38" s="161">
        <f t="shared" si="30"/>
        <v>0</v>
      </c>
      <c r="Y38" s="161">
        <f t="shared" si="31"/>
        <v>0</v>
      </c>
      <c r="Z38" s="161">
        <f t="shared" si="32"/>
        <v>0</v>
      </c>
      <c r="AA38" s="161">
        <f t="shared" si="33"/>
        <v>0</v>
      </c>
      <c r="AB38" s="161">
        <f t="shared" si="34"/>
        <v>0</v>
      </c>
      <c r="AD38" s="161">
        <f t="shared" si="25"/>
        <v>1</v>
      </c>
      <c r="AE38" s="161">
        <f t="shared" si="35"/>
        <v>0</v>
      </c>
      <c r="AF38" s="161">
        <f t="shared" si="36"/>
        <v>0</v>
      </c>
      <c r="AG38" s="161">
        <f t="shared" si="37"/>
        <v>0</v>
      </c>
      <c r="AH38" s="161">
        <f t="shared" si="38"/>
        <v>0</v>
      </c>
      <c r="AI38" s="161">
        <f t="shared" si="39"/>
        <v>0</v>
      </c>
      <c r="AP38" s="161">
        <f t="shared" si="40"/>
        <v>0</v>
      </c>
      <c r="AQ38" s="161">
        <f t="shared" si="41"/>
        <v>0</v>
      </c>
      <c r="AR38" s="161">
        <f t="shared" si="42"/>
        <v>0</v>
      </c>
      <c r="AS38" s="161">
        <f t="shared" si="43"/>
        <v>0</v>
      </c>
      <c r="AT38" s="321" t="s">
        <v>214</v>
      </c>
      <c r="AU38" s="321">
        <v>809</v>
      </c>
      <c r="AV38" s="321"/>
      <c r="AW38" s="321"/>
      <c r="AX38" s="321"/>
    </row>
    <row r="39" spans="2:50" ht="15" customHeight="1" x14ac:dyDescent="0.2">
      <c r="B39" s="32">
        <v>10</v>
      </c>
      <c r="C39" s="35"/>
      <c r="D39" s="36"/>
      <c r="E39" s="35"/>
      <c r="F39" s="35"/>
      <c r="G39" s="35"/>
      <c r="H39" s="57"/>
      <c r="I39" s="32"/>
      <c r="J39" s="33"/>
      <c r="K39" s="33"/>
      <c r="L39" s="65"/>
      <c r="M39" s="258"/>
      <c r="N39" s="259"/>
      <c r="O39" s="16"/>
      <c r="P39" s="15"/>
      <c r="Q39" s="39"/>
      <c r="S39" s="161">
        <f t="shared" si="26"/>
        <v>0</v>
      </c>
      <c r="T39" s="161">
        <f t="shared" si="27"/>
        <v>0</v>
      </c>
      <c r="U39" s="161">
        <f t="shared" si="28"/>
        <v>0</v>
      </c>
      <c r="V39" s="161">
        <f t="shared" si="29"/>
        <v>0</v>
      </c>
      <c r="W39" s="161">
        <f t="shared" si="30"/>
        <v>0</v>
      </c>
      <c r="Y39" s="161">
        <f t="shared" si="31"/>
        <v>0</v>
      </c>
      <c r="Z39" s="161">
        <f t="shared" si="32"/>
        <v>0</v>
      </c>
      <c r="AA39" s="161">
        <f t="shared" si="33"/>
        <v>0</v>
      </c>
      <c r="AB39" s="161">
        <f t="shared" si="34"/>
        <v>0</v>
      </c>
      <c r="AD39" s="161">
        <f t="shared" si="25"/>
        <v>1</v>
      </c>
      <c r="AE39" s="161">
        <f t="shared" si="35"/>
        <v>0</v>
      </c>
      <c r="AF39" s="161">
        <f t="shared" si="36"/>
        <v>0</v>
      </c>
      <c r="AG39" s="161">
        <f t="shared" si="37"/>
        <v>0</v>
      </c>
      <c r="AH39" s="161">
        <f t="shared" si="38"/>
        <v>0</v>
      </c>
      <c r="AI39" s="161">
        <f t="shared" si="39"/>
        <v>0</v>
      </c>
      <c r="AP39" s="161">
        <f t="shared" si="40"/>
        <v>0</v>
      </c>
      <c r="AQ39" s="161">
        <f t="shared" si="41"/>
        <v>0</v>
      </c>
      <c r="AR39" s="161">
        <f t="shared" si="42"/>
        <v>0</v>
      </c>
      <c r="AS39" s="161">
        <f t="shared" si="43"/>
        <v>0</v>
      </c>
      <c r="AT39" s="321" t="s">
        <v>214</v>
      </c>
      <c r="AU39" s="321">
        <v>810</v>
      </c>
      <c r="AV39" s="321"/>
      <c r="AW39" s="321"/>
      <c r="AX39" s="321"/>
    </row>
    <row r="40" spans="2:50" ht="15" customHeight="1" x14ac:dyDescent="0.2">
      <c r="B40" s="34">
        <v>11</v>
      </c>
      <c r="C40" s="35"/>
      <c r="D40" s="36"/>
      <c r="E40" s="35"/>
      <c r="F40" s="35"/>
      <c r="G40" s="35"/>
      <c r="H40" s="57"/>
      <c r="I40" s="32"/>
      <c r="J40" s="33"/>
      <c r="K40" s="33"/>
      <c r="L40" s="65"/>
      <c r="M40" s="258"/>
      <c r="N40" s="259"/>
      <c r="O40" s="16"/>
      <c r="P40" s="15"/>
      <c r="Q40" s="39"/>
      <c r="S40" s="161">
        <f t="shared" si="26"/>
        <v>0</v>
      </c>
      <c r="T40" s="161">
        <f t="shared" si="27"/>
        <v>0</v>
      </c>
      <c r="U40" s="161">
        <f t="shared" si="28"/>
        <v>0</v>
      </c>
      <c r="V40" s="161">
        <f t="shared" si="29"/>
        <v>0</v>
      </c>
      <c r="W40" s="161">
        <f t="shared" si="30"/>
        <v>0</v>
      </c>
      <c r="Y40" s="161">
        <f t="shared" si="31"/>
        <v>0</v>
      </c>
      <c r="Z40" s="161">
        <f t="shared" si="32"/>
        <v>0</v>
      </c>
      <c r="AA40" s="161">
        <f t="shared" si="33"/>
        <v>0</v>
      </c>
      <c r="AB40" s="161">
        <f t="shared" si="34"/>
        <v>0</v>
      </c>
      <c r="AD40" s="161">
        <f t="shared" si="25"/>
        <v>1</v>
      </c>
      <c r="AE40" s="161">
        <f t="shared" si="35"/>
        <v>0</v>
      </c>
      <c r="AF40" s="161">
        <f t="shared" si="36"/>
        <v>0</v>
      </c>
      <c r="AG40" s="161">
        <f t="shared" si="37"/>
        <v>0</v>
      </c>
      <c r="AH40" s="161">
        <f t="shared" si="38"/>
        <v>0</v>
      </c>
      <c r="AI40" s="161">
        <f t="shared" si="39"/>
        <v>0</v>
      </c>
      <c r="AP40" s="161">
        <f t="shared" si="40"/>
        <v>0</v>
      </c>
      <c r="AQ40" s="161">
        <f t="shared" si="41"/>
        <v>0</v>
      </c>
      <c r="AR40" s="161">
        <f t="shared" si="42"/>
        <v>0</v>
      </c>
      <c r="AS40" s="161">
        <f t="shared" si="43"/>
        <v>0</v>
      </c>
      <c r="AT40" s="321" t="s">
        <v>214</v>
      </c>
      <c r="AU40" s="321">
        <v>811</v>
      </c>
      <c r="AV40" s="321"/>
      <c r="AW40" s="321"/>
      <c r="AX40" s="321"/>
    </row>
    <row r="41" spans="2:50" ht="15" customHeight="1" x14ac:dyDescent="0.2">
      <c r="B41" s="34">
        <v>12</v>
      </c>
      <c r="C41" s="35"/>
      <c r="D41" s="36"/>
      <c r="E41" s="35"/>
      <c r="F41" s="35"/>
      <c r="G41" s="35"/>
      <c r="H41" s="57"/>
      <c r="I41" s="32"/>
      <c r="J41" s="33"/>
      <c r="K41" s="33"/>
      <c r="L41" s="65"/>
      <c r="M41" s="258"/>
      <c r="N41" s="259"/>
      <c r="O41" s="16"/>
      <c r="P41" s="15"/>
      <c r="Q41" s="39"/>
      <c r="S41" s="161">
        <f t="shared" si="26"/>
        <v>0</v>
      </c>
      <c r="T41" s="161">
        <f t="shared" si="27"/>
        <v>0</v>
      </c>
      <c r="U41" s="161">
        <f t="shared" si="28"/>
        <v>0</v>
      </c>
      <c r="V41" s="161">
        <f t="shared" si="29"/>
        <v>0</v>
      </c>
      <c r="W41" s="161">
        <f t="shared" si="30"/>
        <v>0</v>
      </c>
      <c r="Y41" s="161">
        <f t="shared" si="31"/>
        <v>0</v>
      </c>
      <c r="Z41" s="161">
        <f t="shared" si="32"/>
        <v>0</v>
      </c>
      <c r="AA41" s="161">
        <f t="shared" si="33"/>
        <v>0</v>
      </c>
      <c r="AB41" s="161">
        <f t="shared" si="34"/>
        <v>0</v>
      </c>
      <c r="AD41" s="161">
        <f t="shared" si="25"/>
        <v>1</v>
      </c>
      <c r="AE41" s="161">
        <f t="shared" si="35"/>
        <v>0</v>
      </c>
      <c r="AF41" s="161">
        <f t="shared" si="36"/>
        <v>0</v>
      </c>
      <c r="AG41" s="161">
        <f t="shared" si="37"/>
        <v>0</v>
      </c>
      <c r="AH41" s="161">
        <f t="shared" si="38"/>
        <v>0</v>
      </c>
      <c r="AI41" s="161">
        <f t="shared" si="39"/>
        <v>0</v>
      </c>
      <c r="AP41" s="161">
        <f t="shared" si="40"/>
        <v>0</v>
      </c>
      <c r="AQ41" s="161">
        <f t="shared" si="41"/>
        <v>0</v>
      </c>
      <c r="AR41" s="161">
        <f t="shared" si="42"/>
        <v>0</v>
      </c>
      <c r="AS41" s="161">
        <f t="shared" si="43"/>
        <v>0</v>
      </c>
      <c r="AT41" s="321" t="s">
        <v>214</v>
      </c>
      <c r="AU41" s="321">
        <v>812</v>
      </c>
      <c r="AV41" s="321"/>
      <c r="AW41" s="321"/>
      <c r="AX41" s="321"/>
    </row>
    <row r="42" spans="2:50" ht="12" thickBot="1" x14ac:dyDescent="0.25">
      <c r="B42" s="329">
        <v>13</v>
      </c>
      <c r="C42" s="345"/>
      <c r="D42" s="368"/>
      <c r="E42" s="345"/>
      <c r="F42" s="345"/>
      <c r="G42" s="345"/>
      <c r="H42" s="348"/>
      <c r="I42" s="349"/>
      <c r="J42" s="350"/>
      <c r="K42" s="350"/>
      <c r="L42" s="351"/>
      <c r="M42" s="352"/>
      <c r="N42" s="353"/>
      <c r="O42" s="354"/>
      <c r="P42" s="337"/>
      <c r="Q42" s="39"/>
      <c r="S42" s="161">
        <f t="shared" si="26"/>
        <v>0</v>
      </c>
      <c r="T42" s="161">
        <f t="shared" si="27"/>
        <v>0</v>
      </c>
      <c r="U42" s="161">
        <f t="shared" si="28"/>
        <v>0</v>
      </c>
      <c r="V42" s="161">
        <f t="shared" si="29"/>
        <v>0</v>
      </c>
      <c r="W42" s="161">
        <f t="shared" si="30"/>
        <v>0</v>
      </c>
      <c r="Y42" s="161">
        <f t="shared" si="31"/>
        <v>0</v>
      </c>
      <c r="Z42" s="161">
        <f t="shared" si="32"/>
        <v>0</v>
      </c>
      <c r="AA42" s="161">
        <f t="shared" si="33"/>
        <v>0</v>
      </c>
      <c r="AB42" s="161">
        <f t="shared" si="34"/>
        <v>0</v>
      </c>
      <c r="AD42" s="161">
        <f t="shared" si="25"/>
        <v>1</v>
      </c>
      <c r="AE42" s="161">
        <f t="shared" si="35"/>
        <v>0</v>
      </c>
      <c r="AF42" s="161">
        <f t="shared" si="36"/>
        <v>0</v>
      </c>
      <c r="AG42" s="161">
        <f t="shared" si="37"/>
        <v>0</v>
      </c>
      <c r="AH42" s="161">
        <f t="shared" si="38"/>
        <v>0</v>
      </c>
      <c r="AI42" s="161">
        <f t="shared" si="39"/>
        <v>0</v>
      </c>
      <c r="AP42" s="161">
        <f t="shared" si="40"/>
        <v>0</v>
      </c>
      <c r="AQ42" s="161">
        <f t="shared" si="41"/>
        <v>0</v>
      </c>
      <c r="AR42" s="161">
        <f t="shared" si="42"/>
        <v>0</v>
      </c>
      <c r="AS42" s="161">
        <f t="shared" si="43"/>
        <v>0</v>
      </c>
      <c r="AT42" s="321" t="s">
        <v>214</v>
      </c>
      <c r="AU42" s="321">
        <v>813</v>
      </c>
      <c r="AV42" s="321"/>
      <c r="AW42" s="321"/>
      <c r="AX42" s="321"/>
    </row>
    <row r="43" spans="2:50" ht="13.5" customHeight="1" thickBot="1" x14ac:dyDescent="0.25">
      <c r="B43" s="460" t="s">
        <v>92</v>
      </c>
      <c r="C43" s="461"/>
      <c r="D43" s="461"/>
      <c r="E43" s="461"/>
      <c r="F43" s="462"/>
      <c r="G43" s="473">
        <f>SUM(S30:S42)</f>
        <v>0</v>
      </c>
      <c r="H43" s="107"/>
      <c r="I43" s="22">
        <f>SUM(T30:T42)</f>
        <v>0</v>
      </c>
      <c r="J43" s="22">
        <f>SUM(U30:U42)</f>
        <v>0</v>
      </c>
      <c r="K43" s="22">
        <f>SUM(V30:V42)</f>
        <v>0</v>
      </c>
      <c r="L43" s="23">
        <f>SUM(W30:W42)</f>
        <v>0</v>
      </c>
      <c r="M43" s="24">
        <f>Y43</f>
        <v>0</v>
      </c>
      <c r="N43" s="24">
        <f>Z43</f>
        <v>0</v>
      </c>
      <c r="O43" s="24">
        <f>AA43</f>
        <v>0</v>
      </c>
      <c r="P43" s="24">
        <f>AB43</f>
        <v>0</v>
      </c>
      <c r="Q43" s="451"/>
      <c r="S43" s="169">
        <f>SUM(S30:S42)</f>
        <v>0</v>
      </c>
      <c r="T43" s="169">
        <f>SUM(T30:T42)</f>
        <v>0</v>
      </c>
      <c r="U43" s="169">
        <f>SUM(U30:U42)</f>
        <v>0</v>
      </c>
      <c r="V43" s="169">
        <f>SUM(V30:V42)</f>
        <v>0</v>
      </c>
      <c r="W43" s="169">
        <f>SUM(W30:W42)</f>
        <v>0</v>
      </c>
      <c r="X43" s="169"/>
      <c r="Y43" s="169">
        <f>SUM(Y30:Y42)</f>
        <v>0</v>
      </c>
      <c r="Z43" s="169">
        <f>SUM(Z30:Z42)</f>
        <v>0</v>
      </c>
      <c r="AA43" s="169">
        <f>SUM(AA30:AA42)</f>
        <v>0</v>
      </c>
      <c r="AB43" s="169">
        <f>SUM(AB30:AB42)</f>
        <v>0</v>
      </c>
      <c r="AC43" s="169"/>
      <c r="AD43" s="169">
        <f t="shared" ref="AD43:AI43" si="45">SUM(AD30:AD42)</f>
        <v>13</v>
      </c>
      <c r="AE43" s="169">
        <f t="shared" si="45"/>
        <v>0</v>
      </c>
      <c r="AF43" s="169">
        <f t="shared" si="45"/>
        <v>0</v>
      </c>
      <c r="AG43" s="169">
        <f t="shared" si="45"/>
        <v>0</v>
      </c>
      <c r="AH43" s="169">
        <f t="shared" si="45"/>
        <v>0</v>
      </c>
      <c r="AI43" s="169">
        <f t="shared" si="45"/>
        <v>0</v>
      </c>
      <c r="AJ43" s="169"/>
      <c r="AK43" s="169"/>
      <c r="AL43" s="169"/>
      <c r="AM43" s="169"/>
      <c r="AN43" s="169"/>
      <c r="AO43" s="169"/>
      <c r="AP43" s="169">
        <f>SUM(AP30:AP42)</f>
        <v>0</v>
      </c>
      <c r="AQ43" s="169">
        <f>SUM(AQ30:AQ42)</f>
        <v>0</v>
      </c>
      <c r="AR43" s="169">
        <f>SUM(AR30:AR42)</f>
        <v>0</v>
      </c>
      <c r="AS43" s="169">
        <f>SUM(AS30:AS42)</f>
        <v>0</v>
      </c>
      <c r="AT43" s="323"/>
      <c r="AU43" s="321"/>
      <c r="AV43" s="321"/>
      <c r="AW43" s="321"/>
      <c r="AX43" s="321"/>
    </row>
    <row r="44" spans="2:50" ht="13.5" customHeight="1" thickBot="1" x14ac:dyDescent="0.25">
      <c r="B44" s="463"/>
      <c r="C44" s="464"/>
      <c r="D44" s="464"/>
      <c r="E44" s="464"/>
      <c r="F44" s="465"/>
      <c r="G44" s="474"/>
      <c r="H44" s="106"/>
      <c r="I44" s="467">
        <f>SUM(I43:L43)</f>
        <v>0</v>
      </c>
      <c r="J44" s="468"/>
      <c r="K44" s="468"/>
      <c r="L44" s="469"/>
      <c r="M44" s="26"/>
      <c r="N44" s="26"/>
      <c r="O44" s="467">
        <f>SUM(O43:P43)</f>
        <v>0</v>
      </c>
      <c r="P44" s="468"/>
      <c r="Q44" s="452"/>
      <c r="U44" s="169">
        <f>I44</f>
        <v>0</v>
      </c>
      <c r="AT44" s="323"/>
      <c r="AU44" s="321"/>
      <c r="AV44" s="321"/>
      <c r="AW44" s="321"/>
      <c r="AX44" s="321"/>
    </row>
    <row r="45" spans="2:50" ht="13.5" customHeight="1" thickBot="1" x14ac:dyDescent="0.25">
      <c r="B45" s="460" t="s">
        <v>93</v>
      </c>
      <c r="C45" s="461"/>
      <c r="D45" s="461"/>
      <c r="E45" s="461"/>
      <c r="F45" s="462"/>
      <c r="G45" s="473">
        <f>G27+G43</f>
        <v>0</v>
      </c>
      <c r="H45" s="107"/>
      <c r="I45" s="22">
        <f t="shared" ref="I45:P45" si="46">I27+I43</f>
        <v>0</v>
      </c>
      <c r="J45" s="22">
        <f t="shared" si="46"/>
        <v>0</v>
      </c>
      <c r="K45" s="22">
        <f t="shared" si="46"/>
        <v>0</v>
      </c>
      <c r="L45" s="23">
        <f t="shared" si="46"/>
        <v>0</v>
      </c>
      <c r="M45" s="24">
        <f t="shared" si="46"/>
        <v>0</v>
      </c>
      <c r="N45" s="27">
        <f t="shared" si="46"/>
        <v>0</v>
      </c>
      <c r="O45" s="22">
        <f t="shared" si="46"/>
        <v>0</v>
      </c>
      <c r="P45" s="28">
        <f t="shared" si="46"/>
        <v>0</v>
      </c>
      <c r="Q45" s="452"/>
      <c r="Y45" s="161">
        <f t="shared" ref="Y45:AS45" si="47">Y43+Y27</f>
        <v>0</v>
      </c>
      <c r="Z45" s="161">
        <f t="shared" si="47"/>
        <v>0</v>
      </c>
      <c r="AA45" s="161">
        <f t="shared" si="47"/>
        <v>0</v>
      </c>
      <c r="AB45" s="161">
        <f t="shared" si="47"/>
        <v>0</v>
      </c>
      <c r="AC45" s="161">
        <f t="shared" si="47"/>
        <v>0</v>
      </c>
      <c r="AD45" s="161">
        <f t="shared" si="47"/>
        <v>26</v>
      </c>
      <c r="AE45" s="161">
        <f t="shared" si="47"/>
        <v>0</v>
      </c>
      <c r="AF45" s="161">
        <f t="shared" si="47"/>
        <v>0</v>
      </c>
      <c r="AG45" s="161">
        <f t="shared" si="47"/>
        <v>0</v>
      </c>
      <c r="AH45" s="161">
        <f t="shared" si="47"/>
        <v>0</v>
      </c>
      <c r="AI45" s="161">
        <f t="shared" si="47"/>
        <v>0</v>
      </c>
      <c r="AJ45" s="161">
        <f t="shared" si="47"/>
        <v>0</v>
      </c>
      <c r="AK45" s="161">
        <f t="shared" si="47"/>
        <v>0</v>
      </c>
      <c r="AL45" s="161">
        <f t="shared" si="47"/>
        <v>0</v>
      </c>
      <c r="AM45" s="161">
        <f t="shared" si="47"/>
        <v>0</v>
      </c>
      <c r="AN45" s="161">
        <f t="shared" si="47"/>
        <v>0</v>
      </c>
      <c r="AO45" s="161">
        <f t="shared" si="47"/>
        <v>0</v>
      </c>
      <c r="AP45" s="161">
        <f t="shared" si="47"/>
        <v>0</v>
      </c>
      <c r="AQ45" s="161">
        <f t="shared" si="47"/>
        <v>0</v>
      </c>
      <c r="AR45" s="161">
        <f t="shared" si="47"/>
        <v>0</v>
      </c>
      <c r="AS45" s="161">
        <f t="shared" si="47"/>
        <v>0</v>
      </c>
      <c r="AT45" s="323"/>
      <c r="AU45" s="321"/>
      <c r="AV45" s="321"/>
      <c r="AW45" s="321"/>
      <c r="AX45" s="321"/>
    </row>
    <row r="46" spans="2:50" ht="13.5" customHeight="1" thickBot="1" x14ac:dyDescent="0.25">
      <c r="B46" s="463"/>
      <c r="C46" s="464"/>
      <c r="D46" s="464"/>
      <c r="E46" s="464"/>
      <c r="F46" s="465"/>
      <c r="G46" s="474"/>
      <c r="H46" s="108"/>
      <c r="I46" s="470">
        <f>I28+I44</f>
        <v>0</v>
      </c>
      <c r="J46" s="471"/>
      <c r="K46" s="471"/>
      <c r="L46" s="472"/>
      <c r="M46" s="29"/>
      <c r="N46" s="29"/>
      <c r="O46" s="470">
        <f>O28+O44</f>
        <v>0</v>
      </c>
      <c r="P46" s="471"/>
      <c r="Q46" s="453"/>
    </row>
    <row r="47" spans="2:50" ht="9.75" customHeight="1" x14ac:dyDescent="0.2"/>
    <row r="48" spans="2:50" ht="12" customHeight="1" thickBot="1" x14ac:dyDescent="0.25">
      <c r="H48" s="42" t="s">
        <v>9</v>
      </c>
      <c r="I48" s="41" t="s">
        <v>40</v>
      </c>
      <c r="J48" s="41"/>
      <c r="K48" s="41"/>
      <c r="L48" s="41"/>
      <c r="M48" s="41"/>
      <c r="N48" s="41"/>
    </row>
    <row r="49" spans="2:14" ht="12" customHeight="1" x14ac:dyDescent="0.2">
      <c r="B49" s="476" t="s">
        <v>0</v>
      </c>
      <c r="C49" s="455" t="s">
        <v>32</v>
      </c>
      <c r="D49" s="455" t="s">
        <v>33</v>
      </c>
      <c r="E49" s="455" t="s">
        <v>3</v>
      </c>
      <c r="H49" s="42" t="s">
        <v>4</v>
      </c>
      <c r="I49" s="41" t="s">
        <v>41</v>
      </c>
      <c r="J49" s="41"/>
      <c r="K49" s="41"/>
      <c r="L49" s="41"/>
      <c r="M49" s="41"/>
      <c r="N49" s="41"/>
    </row>
    <row r="50" spans="2:14" ht="12" customHeight="1" thickBot="1" x14ac:dyDescent="0.25">
      <c r="B50" s="478"/>
      <c r="C50" s="457"/>
      <c r="D50" s="457"/>
      <c r="E50" s="457"/>
      <c r="H50" s="42" t="s">
        <v>5</v>
      </c>
      <c r="I50" s="41" t="s">
        <v>42</v>
      </c>
      <c r="J50" s="41"/>
      <c r="K50" s="41"/>
      <c r="L50" s="41"/>
      <c r="M50" s="41"/>
      <c r="N50" s="41"/>
    </row>
    <row r="51" spans="2:14" ht="12" customHeight="1" x14ac:dyDescent="0.2">
      <c r="B51" s="30">
        <v>1</v>
      </c>
      <c r="C51" s="481" t="s">
        <v>34</v>
      </c>
      <c r="D51" s="43"/>
      <c r="E51" s="44"/>
      <c r="H51" s="42" t="s">
        <v>6</v>
      </c>
      <c r="I51" s="41" t="s">
        <v>43</v>
      </c>
      <c r="J51" s="41"/>
      <c r="K51" s="41"/>
      <c r="L51" s="41"/>
      <c r="M51" s="41"/>
      <c r="N51" s="41"/>
    </row>
    <row r="52" spans="2:14" ht="12" customHeight="1" thickBot="1" x14ac:dyDescent="0.25">
      <c r="B52" s="31">
        <v>2</v>
      </c>
      <c r="C52" s="482"/>
      <c r="D52" s="306"/>
      <c r="E52" s="46"/>
      <c r="H52" s="42" t="s">
        <v>7</v>
      </c>
      <c r="I52" s="41" t="s">
        <v>44</v>
      </c>
      <c r="J52" s="41"/>
      <c r="K52" s="41"/>
      <c r="L52" s="41"/>
      <c r="M52" s="41"/>
      <c r="N52" s="41"/>
    </row>
    <row r="53" spans="2:14" ht="12" customHeight="1" x14ac:dyDescent="0.2">
      <c r="B53" s="30">
        <v>3</v>
      </c>
      <c r="C53" s="481" t="s">
        <v>35</v>
      </c>
      <c r="D53" s="43"/>
      <c r="E53" s="44"/>
      <c r="H53" s="42" t="s">
        <v>12</v>
      </c>
      <c r="I53" s="41" t="s">
        <v>45</v>
      </c>
      <c r="J53" s="41"/>
      <c r="K53" s="41"/>
      <c r="L53" s="41"/>
      <c r="M53" s="41"/>
      <c r="N53" s="41"/>
    </row>
    <row r="54" spans="2:14" ht="12" customHeight="1" thickBot="1" x14ac:dyDescent="0.25">
      <c r="B54" s="31">
        <v>4</v>
      </c>
      <c r="C54" s="482"/>
      <c r="D54" s="306"/>
      <c r="E54" s="46"/>
      <c r="H54" s="42" t="s">
        <v>13</v>
      </c>
      <c r="I54" s="41" t="s">
        <v>46</v>
      </c>
      <c r="J54" s="41"/>
      <c r="K54" s="41"/>
      <c r="L54" s="41"/>
      <c r="M54" s="41"/>
      <c r="N54" s="41"/>
    </row>
    <row r="55" spans="2:14" ht="12" customHeight="1" x14ac:dyDescent="0.2">
      <c r="B55" s="30">
        <v>5</v>
      </c>
      <c r="C55" s="481" t="s">
        <v>36</v>
      </c>
      <c r="D55" s="43"/>
      <c r="E55" s="44"/>
      <c r="H55" s="42" t="s">
        <v>10</v>
      </c>
      <c r="I55" s="41" t="s">
        <v>47</v>
      </c>
      <c r="J55" s="41"/>
      <c r="K55" s="41"/>
      <c r="L55" s="41"/>
      <c r="M55" s="41"/>
      <c r="N55" s="41"/>
    </row>
    <row r="56" spans="2:14" ht="12" customHeight="1" thickBot="1" x14ac:dyDescent="0.25">
      <c r="B56" s="31">
        <v>6</v>
      </c>
      <c r="C56" s="482"/>
      <c r="D56" s="306"/>
      <c r="E56" s="46"/>
      <c r="H56" s="42" t="s">
        <v>11</v>
      </c>
      <c r="I56" s="41" t="s">
        <v>48</v>
      </c>
      <c r="J56" s="41"/>
      <c r="K56" s="41"/>
      <c r="L56" s="41"/>
      <c r="M56" s="41"/>
      <c r="N56" s="41"/>
    </row>
    <row r="57" spans="2:14" ht="12" customHeight="1" thickBot="1" x14ac:dyDescent="0.25">
      <c r="B57" s="30">
        <v>7</v>
      </c>
      <c r="C57" s="481" t="s">
        <v>37</v>
      </c>
      <c r="D57" s="45"/>
      <c r="E57" s="44"/>
      <c r="H57" s="42" t="s">
        <v>39</v>
      </c>
      <c r="I57" s="41" t="s">
        <v>49</v>
      </c>
      <c r="J57" s="41"/>
      <c r="K57" s="41"/>
      <c r="L57" s="41"/>
      <c r="M57" s="41"/>
      <c r="N57" s="41"/>
    </row>
    <row r="58" spans="2:14" ht="12" customHeight="1" thickBot="1" x14ac:dyDescent="0.25">
      <c r="B58" s="31">
        <v>8</v>
      </c>
      <c r="C58" s="482"/>
      <c r="D58" s="45"/>
      <c r="E58" s="46"/>
      <c r="H58" s="264"/>
      <c r="J58" s="41"/>
      <c r="K58" s="41"/>
      <c r="L58" s="41"/>
      <c r="M58" s="41"/>
      <c r="N58" s="41"/>
    </row>
    <row r="59" spans="2:14" ht="12" customHeight="1" thickBot="1" x14ac:dyDescent="0.25">
      <c r="B59" s="30">
        <v>9</v>
      </c>
      <c r="C59" s="481" t="s">
        <v>38</v>
      </c>
      <c r="D59" s="45"/>
      <c r="E59" s="44"/>
      <c r="H59" s="42" t="s">
        <v>14</v>
      </c>
      <c r="I59" s="41" t="s">
        <v>50</v>
      </c>
      <c r="J59" s="41"/>
      <c r="K59" s="41"/>
      <c r="L59" s="41"/>
      <c r="M59" s="41"/>
      <c r="N59" s="41"/>
    </row>
    <row r="60" spans="2:14" ht="12" customHeight="1" thickBot="1" x14ac:dyDescent="0.25">
      <c r="B60" s="31">
        <v>10</v>
      </c>
      <c r="C60" s="482"/>
      <c r="D60" s="45"/>
      <c r="E60" s="46"/>
      <c r="H60" s="42" t="s">
        <v>31</v>
      </c>
      <c r="I60" s="41" t="s">
        <v>51</v>
      </c>
      <c r="J60" s="41"/>
      <c r="K60" s="41"/>
      <c r="L60" s="41"/>
      <c r="M60" s="41"/>
      <c r="N60" s="41"/>
    </row>
    <row r="61" spans="2:14" ht="12" customHeight="1" x14ac:dyDescent="0.2">
      <c r="B61" s="30">
        <v>11</v>
      </c>
      <c r="C61" s="481" t="s">
        <v>57</v>
      </c>
      <c r="D61" s="43"/>
      <c r="E61" s="44"/>
      <c r="H61" s="42" t="s">
        <v>5</v>
      </c>
      <c r="I61" s="41" t="s">
        <v>52</v>
      </c>
      <c r="J61" s="41"/>
      <c r="K61" s="41"/>
      <c r="L61" s="41"/>
      <c r="M61" s="41"/>
      <c r="N61" s="41"/>
    </row>
    <row r="62" spans="2:14" ht="12" customHeight="1" thickBot="1" x14ac:dyDescent="0.25">
      <c r="B62" s="31">
        <v>12</v>
      </c>
      <c r="C62" s="482"/>
      <c r="D62" s="45"/>
      <c r="E62" s="46"/>
      <c r="H62" s="42" t="s">
        <v>4</v>
      </c>
      <c r="I62" s="41" t="s">
        <v>53</v>
      </c>
      <c r="J62" s="41"/>
      <c r="K62" s="41"/>
      <c r="L62" s="41"/>
      <c r="M62" s="41"/>
      <c r="N62" s="41"/>
    </row>
    <row r="63" spans="2:14" ht="12" customHeight="1" x14ac:dyDescent="0.2">
      <c r="B63" s="30">
        <v>13</v>
      </c>
      <c r="C63" s="443" t="s">
        <v>58</v>
      </c>
      <c r="D63" s="43"/>
      <c r="E63" s="44"/>
      <c r="H63" s="264"/>
      <c r="I63" s="41"/>
      <c r="J63" s="41"/>
      <c r="K63" s="41"/>
      <c r="L63" s="41"/>
      <c r="M63" s="41"/>
      <c r="N63" s="41"/>
    </row>
    <row r="64" spans="2:14" ht="12" customHeight="1" thickBot="1" x14ac:dyDescent="0.25">
      <c r="B64" s="31">
        <v>14</v>
      </c>
      <c r="C64" s="444"/>
      <c r="D64" s="45"/>
      <c r="E64" s="46"/>
      <c r="H64" s="42" t="s">
        <v>24</v>
      </c>
      <c r="I64" s="41" t="s">
        <v>54</v>
      </c>
      <c r="J64" s="41"/>
      <c r="K64" s="41"/>
      <c r="L64" s="41"/>
      <c r="M64" s="41"/>
      <c r="N64" s="41"/>
    </row>
    <row r="65" spans="2:17" ht="12" customHeight="1" x14ac:dyDescent="0.2">
      <c r="B65" s="30">
        <v>15</v>
      </c>
      <c r="C65" s="443" t="s">
        <v>59</v>
      </c>
      <c r="D65" s="43"/>
      <c r="E65" s="44"/>
      <c r="H65" s="42" t="s">
        <v>32</v>
      </c>
      <c r="I65" s="41" t="s">
        <v>55</v>
      </c>
      <c r="J65" s="41"/>
      <c r="K65" s="41"/>
      <c r="L65" s="41"/>
      <c r="M65" s="41"/>
      <c r="N65" s="41"/>
    </row>
    <row r="66" spans="2:17" ht="13.5" customHeight="1" thickBot="1" x14ac:dyDescent="0.25">
      <c r="B66" s="31">
        <v>16</v>
      </c>
      <c r="C66" s="444"/>
      <c r="D66" s="45"/>
      <c r="E66" s="46"/>
      <c r="H66" s="42" t="s">
        <v>26</v>
      </c>
      <c r="I66" s="41" t="s">
        <v>56</v>
      </c>
    </row>
    <row r="67" spans="2:17" ht="12.75" customHeight="1" x14ac:dyDescent="0.2">
      <c r="B67" s="30">
        <v>13</v>
      </c>
      <c r="C67" s="443" t="s">
        <v>60</v>
      </c>
      <c r="D67" s="43"/>
      <c r="E67" s="44"/>
    </row>
    <row r="68" spans="2:17" ht="11.25" customHeight="1" thickBot="1" x14ac:dyDescent="0.25">
      <c r="B68" s="31">
        <v>14</v>
      </c>
      <c r="C68" s="444"/>
      <c r="D68" s="45"/>
      <c r="E68" s="46"/>
    </row>
    <row r="69" spans="2:17" ht="12" customHeight="1" x14ac:dyDescent="0.2">
      <c r="B69" s="26"/>
      <c r="C69" s="170"/>
      <c r="D69" s="171"/>
      <c r="E69" s="172"/>
    </row>
    <row r="70" spans="2:17" ht="10.5" customHeight="1" x14ac:dyDescent="0.2">
      <c r="B70" s="273" t="str">
        <f>Pagina1!A49</f>
        <v>DECAN,</v>
      </c>
      <c r="E70" s="369">
        <f>Pagina1!F52</f>
        <v>0</v>
      </c>
      <c r="J70" s="2"/>
      <c r="K70" s="445" t="str">
        <f>Pagina1!I49</f>
        <v>DIRECTOR DEPARTAMENT,</v>
      </c>
      <c r="L70" s="445"/>
      <c r="M70" s="445"/>
      <c r="N70" s="445"/>
      <c r="O70" s="445"/>
      <c r="P70" s="445"/>
      <c r="Q70" s="445"/>
    </row>
    <row r="71" spans="2:17" ht="11.25" customHeight="1" x14ac:dyDescent="0.2">
      <c r="B71" s="2"/>
      <c r="E71" s="370"/>
      <c r="J71" s="2"/>
      <c r="K71" s="2"/>
      <c r="L71" s="2"/>
      <c r="M71" s="2"/>
      <c r="N71" s="2"/>
      <c r="O71" s="2"/>
      <c r="P71" s="2"/>
      <c r="Q71" s="2"/>
    </row>
    <row r="72" spans="2:17" ht="13.5" customHeight="1" x14ac:dyDescent="0.2">
      <c r="B72" s="274">
        <f>Pagina1!A51</f>
        <v>0</v>
      </c>
      <c r="C72" s="69"/>
      <c r="D72" s="70"/>
      <c r="E72" s="369">
        <f>Pagina1!$D$54</f>
        <v>0</v>
      </c>
      <c r="F72" s="70"/>
      <c r="G72" s="70"/>
      <c r="H72" s="70"/>
      <c r="I72" s="410">
        <f>Pagina1!G51</f>
        <v>0</v>
      </c>
      <c r="J72" s="410"/>
      <c r="K72" s="410"/>
      <c r="L72" s="410"/>
      <c r="M72" s="410"/>
      <c r="N72" s="410"/>
      <c r="O72" s="410"/>
      <c r="P72" s="410"/>
      <c r="Q72" s="410"/>
    </row>
    <row r="73" spans="2:17" ht="8.25" customHeight="1" x14ac:dyDescent="0.2">
      <c r="B73" s="56"/>
      <c r="C73" s="69"/>
      <c r="D73" s="70"/>
      <c r="E73" s="369"/>
      <c r="F73" s="70"/>
      <c r="G73" s="70"/>
      <c r="H73" s="70"/>
      <c r="I73" s="70"/>
      <c r="J73" s="70"/>
      <c r="K73" s="70"/>
      <c r="L73" s="70"/>
      <c r="M73" s="328" t="str">
        <f>Pagina1!I53</f>
        <v>.</v>
      </c>
      <c r="N73" s="56"/>
      <c r="O73" s="56"/>
      <c r="P73" s="56"/>
      <c r="Q73" s="56"/>
    </row>
    <row r="74" spans="2:17" ht="12.75" x14ac:dyDescent="0.2">
      <c r="B74" s="56"/>
      <c r="C74" s="69"/>
      <c r="D74" s="70"/>
      <c r="E74" s="370"/>
      <c r="F74" s="70"/>
      <c r="G74" s="70"/>
      <c r="H74" s="70"/>
      <c r="I74" s="70"/>
      <c r="J74" s="70"/>
      <c r="K74" s="70"/>
      <c r="L74" s="70"/>
      <c r="M74" s="70"/>
      <c r="N74" s="70"/>
      <c r="O74" s="56"/>
      <c r="P74" s="56"/>
      <c r="Q74" s="56"/>
    </row>
    <row r="75" spans="2:17" ht="9" customHeight="1" x14ac:dyDescent="0.2">
      <c r="B75" s="56"/>
      <c r="C75" s="69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56"/>
      <c r="O75" s="56"/>
      <c r="P75" s="56"/>
      <c r="Q75" s="56"/>
    </row>
    <row r="76" spans="2:17" x14ac:dyDescent="0.2"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</row>
    <row r="77" spans="2:17" x14ac:dyDescent="0.2"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</row>
    <row r="78" spans="2:17" x14ac:dyDescent="0.2"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</row>
    <row r="79" spans="2:17" x14ac:dyDescent="0.2"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</row>
    <row r="80" spans="2:17" x14ac:dyDescent="0.2"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</row>
    <row r="81" spans="2:17" x14ac:dyDescent="0.2"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</row>
    <row r="82" spans="2:17" x14ac:dyDescent="0.2"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</row>
    <row r="83" spans="2:17" x14ac:dyDescent="0.2"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</row>
    <row r="84" spans="2:17" x14ac:dyDescent="0.2"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</row>
    <row r="85" spans="2:17" x14ac:dyDescent="0.2"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</row>
    <row r="86" spans="2:17" x14ac:dyDescent="0.2"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</row>
    <row r="87" spans="2:17" x14ac:dyDescent="0.2"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</row>
    <row r="88" spans="2:17" x14ac:dyDescent="0.2"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</row>
    <row r="89" spans="2:17" x14ac:dyDescent="0.2"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</row>
    <row r="90" spans="2:17" x14ac:dyDescent="0.2"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</row>
    <row r="91" spans="2:17" x14ac:dyDescent="0.2"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</row>
    <row r="92" spans="2:17" x14ac:dyDescent="0.2"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</row>
    <row r="93" spans="2:17" x14ac:dyDescent="0.2"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</row>
    <row r="94" spans="2:17" x14ac:dyDescent="0.2"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</row>
    <row r="95" spans="2:17" x14ac:dyDescent="0.2"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</row>
    <row r="96" spans="2:17" x14ac:dyDescent="0.2"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</row>
    <row r="97" spans="2:17" x14ac:dyDescent="0.2"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</row>
    <row r="98" spans="2:17" x14ac:dyDescent="0.2"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</row>
    <row r="99" spans="2:17" x14ac:dyDescent="0.2"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</row>
    <row r="100" spans="2:17" x14ac:dyDescent="0.2"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</row>
    <row r="101" spans="2:17" x14ac:dyDescent="0.2"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</row>
    <row r="102" spans="2:17" x14ac:dyDescent="0.2"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</row>
    <row r="103" spans="2:17" x14ac:dyDescent="0.2"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</row>
    <row r="104" spans="2:17" x14ac:dyDescent="0.2"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</row>
    <row r="105" spans="2:17" x14ac:dyDescent="0.2"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</row>
    <row r="106" spans="2:17" x14ac:dyDescent="0.2"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</row>
    <row r="107" spans="2:17" x14ac:dyDescent="0.2"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</row>
    <row r="108" spans="2:17" x14ac:dyDescent="0.2"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</row>
    <row r="109" spans="2:17" x14ac:dyDescent="0.2"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</row>
    <row r="110" spans="2:17" x14ac:dyDescent="0.2"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</row>
    <row r="111" spans="2:17" x14ac:dyDescent="0.2"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</row>
    <row r="112" spans="2:17" x14ac:dyDescent="0.2"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</row>
    <row r="113" spans="2:17" x14ac:dyDescent="0.2"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</row>
    <row r="114" spans="2:17" x14ac:dyDescent="0.2"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</row>
    <row r="115" spans="2:17" x14ac:dyDescent="0.2"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</row>
    <row r="116" spans="2:17" x14ac:dyDescent="0.2"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</row>
    <row r="117" spans="2:17" x14ac:dyDescent="0.2"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</row>
    <row r="118" spans="2:17" x14ac:dyDescent="0.2"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</row>
    <row r="119" spans="2:17" x14ac:dyDescent="0.2"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</row>
    <row r="120" spans="2:17" x14ac:dyDescent="0.2"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</row>
    <row r="121" spans="2:17" x14ac:dyDescent="0.2"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</row>
    <row r="122" spans="2:17" x14ac:dyDescent="0.2"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</row>
    <row r="123" spans="2:17" x14ac:dyDescent="0.2"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</row>
    <row r="124" spans="2:17" x14ac:dyDescent="0.2"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</row>
    <row r="125" spans="2:17" x14ac:dyDescent="0.2"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</row>
    <row r="126" spans="2:17" x14ac:dyDescent="0.2"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</row>
    <row r="127" spans="2:17" x14ac:dyDescent="0.2"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</row>
    <row r="128" spans="2:17" x14ac:dyDescent="0.2"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</row>
    <row r="129" spans="2:17" x14ac:dyDescent="0.2"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</row>
    <row r="130" spans="2:17" x14ac:dyDescent="0.2"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</row>
    <row r="131" spans="2:17" x14ac:dyDescent="0.2"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</row>
    <row r="132" spans="2:17" x14ac:dyDescent="0.2"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</row>
    <row r="133" spans="2:17" x14ac:dyDescent="0.2"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</row>
    <row r="134" spans="2:17" x14ac:dyDescent="0.2"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</row>
    <row r="135" spans="2:17" x14ac:dyDescent="0.2"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</row>
    <row r="136" spans="2:17" x14ac:dyDescent="0.2"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</row>
    <row r="137" spans="2:17" x14ac:dyDescent="0.2"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</row>
    <row r="138" spans="2:17" x14ac:dyDescent="0.2"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</row>
    <row r="139" spans="2:17" x14ac:dyDescent="0.2"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</row>
    <row r="140" spans="2:17" x14ac:dyDescent="0.2"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</row>
    <row r="141" spans="2:17" x14ac:dyDescent="0.2"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</row>
    <row r="142" spans="2:17" x14ac:dyDescent="0.2"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</row>
    <row r="143" spans="2:17" x14ac:dyDescent="0.2"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</row>
    <row r="144" spans="2:17" x14ac:dyDescent="0.2"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</row>
    <row r="145" spans="2:17" x14ac:dyDescent="0.2"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</row>
    <row r="146" spans="2:17" x14ac:dyDescent="0.2"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</row>
    <row r="147" spans="2:17" x14ac:dyDescent="0.2"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</row>
    <row r="148" spans="2:17" x14ac:dyDescent="0.2"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</row>
    <row r="149" spans="2:17" x14ac:dyDescent="0.2"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</row>
    <row r="150" spans="2:17" x14ac:dyDescent="0.2"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</row>
    <row r="151" spans="2:17" x14ac:dyDescent="0.2"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</row>
    <row r="152" spans="2:17" x14ac:dyDescent="0.2"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</row>
    <row r="153" spans="2:17" x14ac:dyDescent="0.2"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</row>
    <row r="154" spans="2:17" x14ac:dyDescent="0.2"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</row>
    <row r="155" spans="2:17" x14ac:dyDescent="0.2"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</row>
    <row r="156" spans="2:17" x14ac:dyDescent="0.2"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</row>
    <row r="157" spans="2:17" x14ac:dyDescent="0.2"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</row>
    <row r="158" spans="2:17" x14ac:dyDescent="0.2"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</row>
    <row r="159" spans="2:17" x14ac:dyDescent="0.2"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</row>
    <row r="160" spans="2:17" x14ac:dyDescent="0.2"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</row>
    <row r="161" spans="2:17" x14ac:dyDescent="0.2"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</row>
    <row r="162" spans="2:17" x14ac:dyDescent="0.2"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</row>
    <row r="163" spans="2:17" x14ac:dyDescent="0.2"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</row>
    <row r="164" spans="2:17" x14ac:dyDescent="0.2"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</row>
    <row r="165" spans="2:17" x14ac:dyDescent="0.2"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</row>
    <row r="166" spans="2:17" x14ac:dyDescent="0.2"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</row>
    <row r="167" spans="2:17" x14ac:dyDescent="0.2"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</row>
    <row r="168" spans="2:17" x14ac:dyDescent="0.2"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</row>
    <row r="169" spans="2:17" x14ac:dyDescent="0.2"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</row>
    <row r="170" spans="2:17" x14ac:dyDescent="0.2"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</row>
    <row r="171" spans="2:17" x14ac:dyDescent="0.2"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</row>
    <row r="172" spans="2:17" x14ac:dyDescent="0.2"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</row>
    <row r="173" spans="2:17" x14ac:dyDescent="0.2"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</row>
    <row r="174" spans="2:17" x14ac:dyDescent="0.2"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</row>
    <row r="175" spans="2:17" x14ac:dyDescent="0.2"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</row>
    <row r="176" spans="2:17" x14ac:dyDescent="0.2"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</row>
    <row r="177" spans="2:17" x14ac:dyDescent="0.2"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</row>
    <row r="178" spans="2:17" x14ac:dyDescent="0.2"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</row>
    <row r="179" spans="2:17" x14ac:dyDescent="0.2"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</row>
    <row r="180" spans="2:17" x14ac:dyDescent="0.2"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</row>
    <row r="181" spans="2:17" x14ac:dyDescent="0.2"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</row>
    <row r="182" spans="2:17" x14ac:dyDescent="0.2"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</row>
    <row r="183" spans="2:17" x14ac:dyDescent="0.2"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</row>
    <row r="184" spans="2:17" x14ac:dyDescent="0.2"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</row>
    <row r="185" spans="2:17" x14ac:dyDescent="0.2"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</row>
    <row r="186" spans="2:17" x14ac:dyDescent="0.2"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</row>
    <row r="187" spans="2:17" x14ac:dyDescent="0.2"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</row>
    <row r="188" spans="2:17" x14ac:dyDescent="0.2"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</row>
    <row r="189" spans="2:17" x14ac:dyDescent="0.2"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</row>
    <row r="190" spans="2:17" x14ac:dyDescent="0.2"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</row>
    <row r="191" spans="2:17" x14ac:dyDescent="0.2"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</row>
    <row r="192" spans="2:17" x14ac:dyDescent="0.2">
      <c r="B192" s="52"/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</row>
    <row r="193" spans="2:17" x14ac:dyDescent="0.2">
      <c r="B193" s="52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</row>
    <row r="194" spans="2:17" x14ac:dyDescent="0.2"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</row>
    <row r="195" spans="2:17" x14ac:dyDescent="0.2">
      <c r="B195" s="52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</row>
    <row r="196" spans="2:17" x14ac:dyDescent="0.2">
      <c r="B196" s="52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</row>
    <row r="197" spans="2:17" x14ac:dyDescent="0.2">
      <c r="B197" s="52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</row>
    <row r="198" spans="2:17" x14ac:dyDescent="0.2">
      <c r="B198" s="52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</row>
    <row r="199" spans="2:17" x14ac:dyDescent="0.2">
      <c r="B199" s="52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</row>
    <row r="200" spans="2:17" x14ac:dyDescent="0.2"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</row>
    <row r="201" spans="2:17" x14ac:dyDescent="0.2">
      <c r="B201" s="52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</row>
    <row r="202" spans="2:17" x14ac:dyDescent="0.2">
      <c r="B202" s="52"/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</row>
    <row r="203" spans="2:17" x14ac:dyDescent="0.2">
      <c r="B203" s="52"/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</row>
    <row r="204" spans="2:17" x14ac:dyDescent="0.2">
      <c r="B204" s="52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</row>
    <row r="205" spans="2:17" x14ac:dyDescent="0.2">
      <c r="B205" s="52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</row>
    <row r="206" spans="2:17" x14ac:dyDescent="0.2">
      <c r="B206" s="52"/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</row>
    <row r="207" spans="2:17" x14ac:dyDescent="0.2">
      <c r="B207" s="52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</row>
    <row r="208" spans="2:17" x14ac:dyDescent="0.2">
      <c r="B208" s="52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</row>
    <row r="209" spans="2:17" x14ac:dyDescent="0.2">
      <c r="B209" s="52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</row>
    <row r="210" spans="2:17" x14ac:dyDescent="0.2">
      <c r="B210" s="52"/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</row>
    <row r="211" spans="2:17" x14ac:dyDescent="0.2"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</row>
    <row r="212" spans="2:17" x14ac:dyDescent="0.2">
      <c r="B212" s="52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</row>
    <row r="213" spans="2:17" x14ac:dyDescent="0.2">
      <c r="B213" s="52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</row>
    <row r="214" spans="2:17" x14ac:dyDescent="0.2">
      <c r="B214" s="52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</row>
    <row r="215" spans="2:17" x14ac:dyDescent="0.2"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</row>
    <row r="216" spans="2:17" x14ac:dyDescent="0.2">
      <c r="B216" s="52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</row>
    <row r="217" spans="2:17" x14ac:dyDescent="0.2">
      <c r="B217" s="52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</row>
    <row r="218" spans="2:17" x14ac:dyDescent="0.2"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</row>
    <row r="219" spans="2:17" x14ac:dyDescent="0.2">
      <c r="B219" s="52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</row>
    <row r="220" spans="2:17" x14ac:dyDescent="0.2">
      <c r="B220" s="52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</row>
    <row r="221" spans="2:17" x14ac:dyDescent="0.2">
      <c r="B221" s="52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</row>
    <row r="222" spans="2:17" x14ac:dyDescent="0.2"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</row>
    <row r="223" spans="2:17" x14ac:dyDescent="0.2"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</row>
    <row r="224" spans="2:17" x14ac:dyDescent="0.2"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</row>
    <row r="225" spans="2:17" x14ac:dyDescent="0.2">
      <c r="B225" s="52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</row>
    <row r="226" spans="2:17" x14ac:dyDescent="0.2"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</row>
    <row r="227" spans="2:17" x14ac:dyDescent="0.2"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</row>
    <row r="228" spans="2:17" x14ac:dyDescent="0.2"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</row>
    <row r="229" spans="2:17" x14ac:dyDescent="0.2"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</row>
    <row r="230" spans="2:17" x14ac:dyDescent="0.2">
      <c r="B230" s="52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</row>
    <row r="231" spans="2:17" x14ac:dyDescent="0.2">
      <c r="B231" s="52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</row>
    <row r="232" spans="2:17" x14ac:dyDescent="0.2"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</row>
    <row r="233" spans="2:17" x14ac:dyDescent="0.2">
      <c r="B233" s="52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</row>
    <row r="234" spans="2:17" x14ac:dyDescent="0.2"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</row>
    <row r="235" spans="2:17" x14ac:dyDescent="0.2"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</row>
    <row r="236" spans="2:17" x14ac:dyDescent="0.2">
      <c r="B236" s="52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</row>
    <row r="237" spans="2:17" x14ac:dyDescent="0.2">
      <c r="B237" s="52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</row>
    <row r="238" spans="2:17" x14ac:dyDescent="0.2"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</row>
    <row r="239" spans="2:17" x14ac:dyDescent="0.2"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</row>
    <row r="240" spans="2:17" x14ac:dyDescent="0.2"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</row>
    <row r="241" spans="2:17" x14ac:dyDescent="0.2">
      <c r="B241" s="52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</row>
    <row r="242" spans="2:17" x14ac:dyDescent="0.2"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</row>
    <row r="243" spans="2:17" x14ac:dyDescent="0.2"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</row>
    <row r="244" spans="2:17" x14ac:dyDescent="0.2"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</row>
    <row r="245" spans="2:17" x14ac:dyDescent="0.2"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</row>
    <row r="246" spans="2:17" x14ac:dyDescent="0.2"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</row>
    <row r="247" spans="2:17" x14ac:dyDescent="0.2">
      <c r="B247" s="52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</row>
    <row r="248" spans="2:17" x14ac:dyDescent="0.2"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</row>
    <row r="249" spans="2:17" x14ac:dyDescent="0.2"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</row>
    <row r="250" spans="2:17" x14ac:dyDescent="0.2"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</row>
    <row r="251" spans="2:17" x14ac:dyDescent="0.2">
      <c r="B251" s="52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</row>
    <row r="252" spans="2:17" x14ac:dyDescent="0.2">
      <c r="B252" s="52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</row>
    <row r="253" spans="2:17" x14ac:dyDescent="0.2">
      <c r="B253" s="52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</row>
    <row r="254" spans="2:17" x14ac:dyDescent="0.2">
      <c r="B254" s="52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</row>
    <row r="255" spans="2:17" x14ac:dyDescent="0.2">
      <c r="B255" s="52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</row>
    <row r="256" spans="2:17" x14ac:dyDescent="0.2">
      <c r="B256" s="52"/>
      <c r="C256" s="52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</row>
    <row r="257" spans="2:17" x14ac:dyDescent="0.2">
      <c r="B257" s="52"/>
      <c r="C257" s="52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</row>
    <row r="258" spans="2:17" x14ac:dyDescent="0.2">
      <c r="B258" s="52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</row>
    <row r="259" spans="2:17" x14ac:dyDescent="0.2">
      <c r="B259" s="52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</row>
    <row r="260" spans="2:17" x14ac:dyDescent="0.2">
      <c r="B260" s="52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</row>
    <row r="261" spans="2:17" x14ac:dyDescent="0.2">
      <c r="B261" s="52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</row>
    <row r="262" spans="2:17" x14ac:dyDescent="0.2">
      <c r="B262" s="52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</row>
    <row r="263" spans="2:17" x14ac:dyDescent="0.2">
      <c r="B263" s="52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</row>
    <row r="264" spans="2:17" x14ac:dyDescent="0.2">
      <c r="B264" s="52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</row>
    <row r="265" spans="2:17" x14ac:dyDescent="0.2">
      <c r="B265" s="52"/>
      <c r="C265" s="52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</row>
    <row r="266" spans="2:17" x14ac:dyDescent="0.2">
      <c r="B266" s="52"/>
      <c r="C266" s="52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</row>
    <row r="267" spans="2:17" x14ac:dyDescent="0.2">
      <c r="B267" s="52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</row>
    <row r="268" spans="2:17" x14ac:dyDescent="0.2">
      <c r="B268" s="52"/>
      <c r="C268" s="52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</row>
    <row r="269" spans="2:17" x14ac:dyDescent="0.2">
      <c r="B269" s="52"/>
      <c r="C269" s="52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</row>
    <row r="270" spans="2:17" x14ac:dyDescent="0.2">
      <c r="B270" s="52"/>
      <c r="C270" s="52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</row>
    <row r="271" spans="2:17" x14ac:dyDescent="0.2">
      <c r="B271" s="52"/>
      <c r="C271" s="52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</row>
    <row r="272" spans="2:17" x14ac:dyDescent="0.2">
      <c r="B272" s="52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</row>
    <row r="273" spans="2:17" x14ac:dyDescent="0.2">
      <c r="B273" s="52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</row>
    <row r="274" spans="2:17" x14ac:dyDescent="0.2">
      <c r="B274" s="52"/>
      <c r="C274" s="52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</row>
    <row r="275" spans="2:17" x14ac:dyDescent="0.2">
      <c r="B275" s="52"/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</row>
    <row r="276" spans="2:17" x14ac:dyDescent="0.2">
      <c r="B276" s="52"/>
      <c r="C276" s="52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</row>
    <row r="277" spans="2:17" x14ac:dyDescent="0.2">
      <c r="B277" s="52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</row>
    <row r="278" spans="2:17" x14ac:dyDescent="0.2">
      <c r="B278" s="52"/>
      <c r="C278" s="52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</row>
    <row r="279" spans="2:17" x14ac:dyDescent="0.2">
      <c r="B279" s="52"/>
      <c r="C279" s="52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</row>
    <row r="280" spans="2:17" x14ac:dyDescent="0.2">
      <c r="B280" s="52"/>
      <c r="C280" s="52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</row>
    <row r="281" spans="2:17" x14ac:dyDescent="0.2">
      <c r="B281" s="52"/>
      <c r="C281" s="52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</row>
    <row r="282" spans="2:17" x14ac:dyDescent="0.2">
      <c r="B282" s="52"/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</row>
    <row r="283" spans="2:17" x14ac:dyDescent="0.2">
      <c r="B283" s="52"/>
      <c r="C283" s="52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</row>
    <row r="284" spans="2:17" x14ac:dyDescent="0.2">
      <c r="B284" s="52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</row>
    <row r="285" spans="2:17" x14ac:dyDescent="0.2">
      <c r="B285" s="52"/>
      <c r="C285" s="52"/>
      <c r="D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</row>
    <row r="286" spans="2:17" x14ac:dyDescent="0.2">
      <c r="B286" s="52"/>
      <c r="C286" s="52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</row>
    <row r="287" spans="2:17" x14ac:dyDescent="0.2">
      <c r="B287" s="52"/>
      <c r="C287" s="52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</row>
    <row r="288" spans="2:17" x14ac:dyDescent="0.2">
      <c r="B288" s="52"/>
      <c r="C288" s="52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</row>
    <row r="289" spans="2:17" x14ac:dyDescent="0.2">
      <c r="B289" s="52"/>
      <c r="C289" s="52"/>
      <c r="D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</row>
    <row r="290" spans="2:17" x14ac:dyDescent="0.2">
      <c r="B290" s="52"/>
      <c r="C290" s="52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</row>
    <row r="291" spans="2:17" x14ac:dyDescent="0.2">
      <c r="B291" s="52"/>
      <c r="C291" s="52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</row>
    <row r="292" spans="2:17" x14ac:dyDescent="0.2">
      <c r="B292" s="52"/>
      <c r="C292" s="52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</row>
    <row r="293" spans="2:17" x14ac:dyDescent="0.2">
      <c r="B293" s="52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</row>
    <row r="294" spans="2:17" x14ac:dyDescent="0.2">
      <c r="B294" s="52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</row>
    <row r="295" spans="2:17" x14ac:dyDescent="0.2">
      <c r="B295" s="52"/>
      <c r="C295" s="52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</row>
    <row r="296" spans="2:17" x14ac:dyDescent="0.2">
      <c r="B296" s="52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</row>
    <row r="297" spans="2:17" x14ac:dyDescent="0.2">
      <c r="B297" s="52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</row>
    <row r="298" spans="2:17" x14ac:dyDescent="0.2">
      <c r="B298" s="52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</row>
    <row r="299" spans="2:17" x14ac:dyDescent="0.2">
      <c r="B299" s="52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</row>
    <row r="300" spans="2:17" x14ac:dyDescent="0.2">
      <c r="B300" s="52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</row>
    <row r="301" spans="2:17" x14ac:dyDescent="0.2">
      <c r="B301" s="52"/>
      <c r="C301" s="52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</row>
    <row r="302" spans="2:17" x14ac:dyDescent="0.2">
      <c r="B302" s="52"/>
      <c r="C302" s="52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</row>
    <row r="303" spans="2:17" x14ac:dyDescent="0.2">
      <c r="B303" s="52"/>
      <c r="C303" s="52"/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</row>
    <row r="304" spans="2:17" x14ac:dyDescent="0.2">
      <c r="B304" s="52"/>
      <c r="C304" s="52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</row>
    <row r="305" spans="2:17" x14ac:dyDescent="0.2">
      <c r="B305" s="52"/>
      <c r="C305" s="52"/>
      <c r="D305" s="52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</row>
  </sheetData>
  <sheetProtection selectLockedCells="1"/>
  <mergeCells count="43">
    <mergeCell ref="Q12:Q13"/>
    <mergeCell ref="Q27:Q29"/>
    <mergeCell ref="Q43:Q46"/>
    <mergeCell ref="B45:F46"/>
    <mergeCell ref="G45:G46"/>
    <mergeCell ref="O28:P28"/>
    <mergeCell ref="B29:P29"/>
    <mergeCell ref="I44:L44"/>
    <mergeCell ref="O44:P44"/>
    <mergeCell ref="I46:L46"/>
    <mergeCell ref="O46:P46"/>
    <mergeCell ref="B12:B13"/>
    <mergeCell ref="G43:G44"/>
    <mergeCell ref="B5:P5"/>
    <mergeCell ref="B9:P9"/>
    <mergeCell ref="B43:F44"/>
    <mergeCell ref="E12:E13"/>
    <mergeCell ref="C12:C13"/>
    <mergeCell ref="D12:D13"/>
    <mergeCell ref="I12:L12"/>
    <mergeCell ref="I28:L28"/>
    <mergeCell ref="B27:F28"/>
    <mergeCell ref="G27:G28"/>
    <mergeCell ref="B11:P11"/>
    <mergeCell ref="M12:P12"/>
    <mergeCell ref="F12:F13"/>
    <mergeCell ref="G12:G13"/>
    <mergeCell ref="H12:H13"/>
    <mergeCell ref="B49:B50"/>
    <mergeCell ref="C49:C50"/>
    <mergeCell ref="D49:D50"/>
    <mergeCell ref="E49:E50"/>
    <mergeCell ref="C51:C52"/>
    <mergeCell ref="C63:C64"/>
    <mergeCell ref="C65:C66"/>
    <mergeCell ref="C67:C68"/>
    <mergeCell ref="I72:Q72"/>
    <mergeCell ref="C53:C54"/>
    <mergeCell ref="C55:C56"/>
    <mergeCell ref="C57:C58"/>
    <mergeCell ref="C59:C60"/>
    <mergeCell ref="C61:C62"/>
    <mergeCell ref="K70:Q70"/>
  </mergeCells>
  <phoneticPr fontId="3" type="noConversion"/>
  <pageMargins left="0.70866141732283472" right="0.47244094488188981" top="0.51181102362204722" bottom="0.39370078740157483" header="0.15748031496062992" footer="0.19685039370078741"/>
  <pageSetup paperSize="9" scale="80" orientation="portrait" r:id="rId1"/>
  <headerFooter alignWithMargins="0">
    <oddFooter>&amp;LF 83.07/Ed.06_F01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60"/>
  <sheetViews>
    <sheetView view="pageBreakPreview" zoomScaleNormal="130" zoomScaleSheetLayoutView="100" workbookViewId="0">
      <selection activeCell="P11" sqref="P11"/>
    </sheetView>
  </sheetViews>
  <sheetFormatPr defaultColWidth="9.140625" defaultRowHeight="11.25" x14ac:dyDescent="0.2"/>
  <cols>
    <col min="1" max="1" width="3.28515625" style="176" customWidth="1"/>
    <col min="2" max="2" width="3.140625" style="184" customWidth="1"/>
    <col min="3" max="3" width="3.28515625" style="184" customWidth="1"/>
    <col min="4" max="4" width="35" style="184" customWidth="1"/>
    <col min="5" max="5" width="9.42578125" style="184" customWidth="1"/>
    <col min="6" max="6" width="3.7109375" style="184" customWidth="1"/>
    <col min="7" max="7" width="4.28515625" style="184" customWidth="1"/>
    <col min="8" max="8" width="3.28515625" style="184" customWidth="1"/>
    <col min="9" max="9" width="3" style="184" customWidth="1"/>
    <col min="10" max="10" width="2.7109375" style="184" customWidth="1"/>
    <col min="11" max="11" width="2.85546875" style="184" customWidth="1"/>
    <col min="12" max="12" width="2.7109375" style="184" customWidth="1"/>
    <col min="13" max="14" width="3.7109375" style="184" customWidth="1"/>
    <col min="15" max="15" width="3.42578125" style="184" customWidth="1"/>
    <col min="16" max="16" width="9.42578125" style="184" customWidth="1"/>
    <col min="17" max="17" width="3.42578125" style="178" customWidth="1"/>
    <col min="18" max="18" width="4.42578125" style="178" customWidth="1"/>
    <col min="19" max="29" width="4.140625" style="178" customWidth="1"/>
    <col min="30" max="30" width="4.5703125" style="178" customWidth="1"/>
    <col min="31" max="44" width="3.85546875" style="178" customWidth="1"/>
    <col min="45" max="56" width="9.140625" style="178"/>
    <col min="57" max="16384" width="9.140625" style="184"/>
  </cols>
  <sheetData>
    <row r="1" spans="1:56" s="177" customFormat="1" x14ac:dyDescent="0.2">
      <c r="A1" s="176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178"/>
      <c r="AJ1" s="178"/>
      <c r="AK1" s="178"/>
      <c r="AL1" s="178"/>
      <c r="AM1" s="178"/>
      <c r="AN1" s="178"/>
      <c r="AO1" s="178"/>
      <c r="AP1" s="178"/>
      <c r="AQ1" s="178"/>
      <c r="AR1" s="178"/>
      <c r="AS1" s="178"/>
      <c r="AT1" s="178"/>
      <c r="AU1" s="178"/>
      <c r="AV1" s="178"/>
      <c r="AW1" s="178"/>
      <c r="AX1" s="178"/>
      <c r="AY1" s="178"/>
      <c r="AZ1" s="178"/>
      <c r="BA1" s="178"/>
      <c r="BB1" s="178"/>
      <c r="BC1" s="178"/>
      <c r="BD1" s="178"/>
    </row>
    <row r="2" spans="1:56" s="180" customFormat="1" ht="15" x14ac:dyDescent="0.2">
      <c r="A2" s="179"/>
      <c r="B2" s="40" t="s">
        <v>98</v>
      </c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</row>
    <row r="3" spans="1:56" s="180" customFormat="1" ht="15" x14ac:dyDescent="0.2">
      <c r="A3" s="179"/>
      <c r="B3" s="181" t="str">
        <f>[1]Pagina1!D3</f>
        <v>FACULTATEA DE INGINERIE</v>
      </c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2"/>
      <c r="BC3" s="182"/>
      <c r="BD3" s="182"/>
    </row>
    <row r="4" spans="1:56" s="180" customFormat="1" ht="12.75" x14ac:dyDescent="0.2">
      <c r="A4" s="179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  <c r="AW4" s="182"/>
      <c r="AX4" s="182"/>
      <c r="AY4" s="182"/>
      <c r="AZ4" s="182"/>
      <c r="BA4" s="182"/>
      <c r="BB4" s="182"/>
      <c r="BC4" s="182"/>
      <c r="BD4" s="182"/>
    </row>
    <row r="5" spans="1:56" s="180" customFormat="1" ht="15.75" x14ac:dyDescent="0.2">
      <c r="A5" s="179"/>
      <c r="B5" s="495" t="s">
        <v>19</v>
      </c>
      <c r="C5" s="495"/>
      <c r="D5" s="495"/>
      <c r="E5" s="495"/>
      <c r="F5" s="495"/>
      <c r="G5" s="495"/>
      <c r="H5" s="495"/>
      <c r="I5" s="495"/>
      <c r="J5" s="495"/>
      <c r="K5" s="495"/>
      <c r="L5" s="495"/>
      <c r="M5" s="495"/>
      <c r="N5" s="495"/>
      <c r="O5" s="495"/>
      <c r="P5" s="495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  <c r="AW5" s="182"/>
      <c r="AX5" s="182"/>
      <c r="AY5" s="182"/>
      <c r="AZ5" s="182"/>
      <c r="BA5" s="182"/>
      <c r="BB5" s="182"/>
      <c r="BC5" s="182"/>
      <c r="BD5" s="182"/>
    </row>
    <row r="6" spans="1:56" s="180" customFormat="1" ht="15" x14ac:dyDescent="0.2">
      <c r="A6" s="179"/>
      <c r="B6" s="183" t="str">
        <f>'AN IV'!B4</f>
        <v>Departamentul ………………………………….</v>
      </c>
      <c r="D6" s="183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  <c r="AL6" s="182"/>
      <c r="AM6" s="182"/>
      <c r="AN6" s="182"/>
      <c r="AO6" s="182"/>
      <c r="AP6" s="182"/>
      <c r="AQ6" s="182"/>
      <c r="AR6" s="182"/>
      <c r="AS6" s="182"/>
      <c r="AT6" s="182"/>
      <c r="AU6" s="182"/>
      <c r="AV6" s="182"/>
      <c r="AW6" s="182"/>
      <c r="AX6" s="182"/>
      <c r="AY6" s="182"/>
      <c r="AZ6" s="182"/>
      <c r="BA6" s="182"/>
      <c r="BB6" s="182"/>
      <c r="BC6" s="182"/>
      <c r="BD6" s="182"/>
    </row>
    <row r="7" spans="1:56" s="180" customFormat="1" ht="15" x14ac:dyDescent="0.2">
      <c r="A7" s="179"/>
      <c r="D7" s="183"/>
      <c r="H7" s="407"/>
      <c r="I7"/>
      <c r="J7" s="515" t="s">
        <v>228</v>
      </c>
      <c r="K7"/>
      <c r="L7" s="407"/>
      <c r="P7" s="180" t="s">
        <v>61</v>
      </c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2"/>
      <c r="AG7" s="182"/>
      <c r="AH7" s="182"/>
      <c r="AI7" s="182"/>
      <c r="AJ7" s="182"/>
      <c r="AK7" s="182"/>
      <c r="AL7" s="182"/>
      <c r="AM7" s="182"/>
      <c r="AN7" s="182"/>
      <c r="AO7" s="182"/>
      <c r="AP7" s="182"/>
      <c r="AQ7" s="182"/>
      <c r="AR7" s="182"/>
      <c r="AS7" s="182"/>
      <c r="AT7" s="182"/>
      <c r="AU7" s="182"/>
      <c r="AV7" s="182"/>
      <c r="AW7" s="182"/>
      <c r="AX7" s="182"/>
      <c r="AY7" s="182"/>
      <c r="AZ7" s="182"/>
      <c r="BA7" s="182"/>
      <c r="BB7" s="182"/>
      <c r="BC7" s="182"/>
      <c r="BD7" s="182"/>
    </row>
    <row r="8" spans="1:56" s="180" customFormat="1" ht="15" x14ac:dyDescent="0.2">
      <c r="A8" s="179"/>
      <c r="D8" s="183"/>
      <c r="M8" s="180">
        <f>Pagina1!G7</f>
        <v>0</v>
      </c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2"/>
      <c r="AO8" s="182"/>
      <c r="AP8" s="182"/>
      <c r="AQ8" s="182"/>
      <c r="AR8" s="182"/>
      <c r="AS8" s="182"/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2"/>
    </row>
    <row r="9" spans="1:56" s="180" customFormat="1" ht="15" x14ac:dyDescent="0.2">
      <c r="A9" s="179"/>
      <c r="D9" s="183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</row>
    <row r="10" spans="1:56" ht="12.75" x14ac:dyDescent="0.2">
      <c r="Q10" s="180"/>
    </row>
    <row r="11" spans="1:56" ht="12.75" x14ac:dyDescent="0.2">
      <c r="B11" s="185" t="str">
        <f>'AN IV'!B6</f>
        <v>Domeniul:  ……………………..</v>
      </c>
      <c r="C11" s="186"/>
      <c r="E11" s="187"/>
      <c r="Q11" s="180"/>
    </row>
    <row r="12" spans="1:56" ht="12.75" x14ac:dyDescent="0.2">
      <c r="B12" s="270" t="str">
        <f>'AN IV'!B7</f>
        <v>Programul de studii:  ……………………..</v>
      </c>
      <c r="E12" s="187"/>
      <c r="Q12" s="180"/>
    </row>
    <row r="13" spans="1:56" ht="12.75" x14ac:dyDescent="0.2">
      <c r="B13" s="188"/>
      <c r="Q13" s="180"/>
    </row>
    <row r="14" spans="1:56" s="191" customFormat="1" ht="15.75" x14ac:dyDescent="0.2">
      <c r="A14" s="189"/>
      <c r="B14" s="495" t="s">
        <v>94</v>
      </c>
      <c r="C14" s="495"/>
      <c r="D14" s="495"/>
      <c r="E14" s="495"/>
      <c r="F14" s="495"/>
      <c r="G14" s="495"/>
      <c r="H14" s="495"/>
      <c r="I14" s="495"/>
      <c r="J14" s="495"/>
      <c r="K14" s="495"/>
      <c r="L14" s="495"/>
      <c r="M14" s="495"/>
      <c r="N14" s="495"/>
      <c r="O14" s="495"/>
      <c r="P14" s="495"/>
      <c r="Q14" s="18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  <c r="AI14" s="190"/>
      <c r="AJ14" s="190"/>
      <c r="AK14" s="190"/>
      <c r="AL14" s="190"/>
      <c r="AM14" s="190"/>
      <c r="AN14" s="190"/>
      <c r="AO14" s="190"/>
      <c r="AP14" s="190"/>
      <c r="AQ14" s="190"/>
      <c r="AR14" s="190"/>
      <c r="AS14" s="190"/>
      <c r="AT14" s="190"/>
      <c r="AU14" s="190"/>
      <c r="AV14" s="190"/>
      <c r="AW14" s="190"/>
      <c r="AX14" s="190"/>
      <c r="AY14" s="190"/>
      <c r="AZ14" s="190"/>
      <c r="BA14" s="190"/>
      <c r="BB14" s="190"/>
      <c r="BC14" s="190"/>
      <c r="BD14" s="190"/>
    </row>
    <row r="15" spans="1:56" ht="13.5" thickBot="1" x14ac:dyDescent="0.25">
      <c r="C15" s="192"/>
      <c r="E15" s="193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80"/>
    </row>
    <row r="16" spans="1:56" ht="13.5" customHeight="1" thickBot="1" x14ac:dyDescent="0.25">
      <c r="B16" s="496" t="s">
        <v>97</v>
      </c>
      <c r="C16" s="497"/>
      <c r="D16" s="497"/>
      <c r="E16" s="497"/>
      <c r="F16" s="497"/>
      <c r="G16" s="497"/>
      <c r="H16" s="497"/>
      <c r="I16" s="497"/>
      <c r="J16" s="497"/>
      <c r="K16" s="497"/>
      <c r="L16" s="497"/>
      <c r="M16" s="497"/>
      <c r="N16" s="497"/>
      <c r="O16" s="497"/>
      <c r="P16" s="498"/>
      <c r="Q16" s="180"/>
    </row>
    <row r="17" spans="1:56" s="196" customFormat="1" ht="15" customHeight="1" x14ac:dyDescent="0.2">
      <c r="A17" s="194"/>
      <c r="B17" s="499" t="s">
        <v>0</v>
      </c>
      <c r="C17" s="501" t="s">
        <v>29</v>
      </c>
      <c r="D17" s="501" t="s">
        <v>1</v>
      </c>
      <c r="E17" s="501" t="s">
        <v>3</v>
      </c>
      <c r="F17" s="501" t="s">
        <v>2</v>
      </c>
      <c r="G17" s="501" t="s">
        <v>8</v>
      </c>
      <c r="H17" s="503" t="s">
        <v>9</v>
      </c>
      <c r="I17" s="505" t="s">
        <v>15</v>
      </c>
      <c r="J17" s="506"/>
      <c r="K17" s="506"/>
      <c r="L17" s="507"/>
      <c r="M17" s="508" t="s">
        <v>16</v>
      </c>
      <c r="N17" s="501"/>
      <c r="O17" s="501"/>
      <c r="P17" s="509"/>
      <c r="Q17" s="180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5"/>
      <c r="AG17" s="195"/>
      <c r="AH17" s="195"/>
      <c r="AI17" s="195"/>
      <c r="AJ17" s="195"/>
      <c r="AK17" s="195"/>
      <c r="AL17" s="195"/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5"/>
      <c r="BA17" s="195"/>
      <c r="BB17" s="195"/>
      <c r="BC17" s="195"/>
      <c r="BD17" s="195"/>
    </row>
    <row r="18" spans="1:56" s="196" customFormat="1" ht="13.5" customHeight="1" thickBot="1" x14ac:dyDescent="0.25">
      <c r="A18" s="194"/>
      <c r="B18" s="500"/>
      <c r="C18" s="502"/>
      <c r="D18" s="502"/>
      <c r="E18" s="502"/>
      <c r="F18" s="502"/>
      <c r="G18" s="502"/>
      <c r="H18" s="504"/>
      <c r="I18" s="197" t="s">
        <v>4</v>
      </c>
      <c r="J18" s="198" t="s">
        <v>5</v>
      </c>
      <c r="K18" s="198" t="s">
        <v>6</v>
      </c>
      <c r="L18" s="199" t="s">
        <v>7</v>
      </c>
      <c r="M18" s="372" t="s">
        <v>12</v>
      </c>
      <c r="N18" s="198" t="s">
        <v>13</v>
      </c>
      <c r="O18" s="198" t="s">
        <v>10</v>
      </c>
      <c r="P18" s="199" t="s">
        <v>11</v>
      </c>
      <c r="Q18" s="180"/>
      <c r="R18" s="195" t="s">
        <v>27</v>
      </c>
      <c r="S18" s="200" t="s">
        <v>4</v>
      </c>
      <c r="T18" s="200" t="s">
        <v>5</v>
      </c>
      <c r="U18" s="200" t="s">
        <v>6</v>
      </c>
      <c r="V18" s="200" t="s">
        <v>7</v>
      </c>
      <c r="W18" s="201"/>
      <c r="X18" s="202" t="s">
        <v>12</v>
      </c>
      <c r="Y18" s="202" t="s">
        <v>13</v>
      </c>
      <c r="Z18" s="202" t="s">
        <v>10</v>
      </c>
      <c r="AA18" s="203" t="s">
        <v>11</v>
      </c>
      <c r="AB18" s="201"/>
      <c r="AC18" s="195"/>
      <c r="AD18" s="195" t="s">
        <v>13</v>
      </c>
      <c r="AE18" s="195" t="s">
        <v>22</v>
      </c>
      <c r="AF18" s="195" t="s">
        <v>23</v>
      </c>
      <c r="AG18" s="195" t="s">
        <v>30</v>
      </c>
      <c r="AH18" s="195" t="s">
        <v>25</v>
      </c>
      <c r="AI18" s="195"/>
      <c r="AJ18" s="195"/>
      <c r="AK18" s="195"/>
      <c r="AL18" s="195"/>
      <c r="AM18" s="195"/>
      <c r="AN18" s="195"/>
      <c r="AO18" s="195" t="s">
        <v>39</v>
      </c>
      <c r="AP18" s="195" t="s">
        <v>24</v>
      </c>
      <c r="AQ18" s="195" t="s">
        <v>32</v>
      </c>
      <c r="AR18" s="195" t="s">
        <v>26</v>
      </c>
      <c r="AS18" s="195"/>
      <c r="AT18" s="195"/>
      <c r="AU18" s="195"/>
      <c r="AV18" s="195"/>
      <c r="AW18" s="195"/>
      <c r="AX18" s="195"/>
      <c r="AY18" s="195"/>
      <c r="AZ18" s="195"/>
      <c r="BA18" s="195"/>
      <c r="BB18" s="195"/>
      <c r="BC18" s="195"/>
      <c r="BD18" s="195"/>
    </row>
    <row r="19" spans="1:56" ht="12.75" x14ac:dyDescent="0.2">
      <c r="B19" s="204">
        <v>1</v>
      </c>
      <c r="C19" s="205"/>
      <c r="D19" s="325"/>
      <c r="E19" s="205"/>
      <c r="F19" s="205"/>
      <c r="G19" s="205"/>
      <c r="H19" s="206"/>
      <c r="I19" s="204"/>
      <c r="J19" s="205"/>
      <c r="K19" s="205"/>
      <c r="L19" s="207"/>
      <c r="M19" s="208"/>
      <c r="N19" s="209"/>
      <c r="O19" s="210"/>
      <c r="P19" s="211"/>
      <c r="Q19" s="180"/>
      <c r="R19" s="178">
        <f>IF(F19="DL",0,G19)</f>
        <v>0</v>
      </c>
      <c r="S19" s="178">
        <f>IF(F19="DL",0,I19)</f>
        <v>0</v>
      </c>
      <c r="T19" s="178">
        <f>IF(F19="DL",0,J19)</f>
        <v>0</v>
      </c>
      <c r="U19" s="178">
        <f>IF(F19="DL",0,K19)</f>
        <v>0</v>
      </c>
      <c r="V19" s="178">
        <f>IF($F$19="DL",0,L19)</f>
        <v>0</v>
      </c>
      <c r="X19" s="178">
        <f t="shared" ref="X19:AA21" si="0">IF($F19="DL",0,M19)</f>
        <v>0</v>
      </c>
      <c r="Y19" s="178">
        <f t="shared" si="0"/>
        <v>0</v>
      </c>
      <c r="Z19" s="178">
        <f t="shared" si="0"/>
        <v>0</v>
      </c>
      <c r="AA19" s="178">
        <f t="shared" si="0"/>
        <v>0</v>
      </c>
      <c r="AC19" s="178">
        <f>IF(F19="DL",0,1)</f>
        <v>1</v>
      </c>
      <c r="AD19" s="178">
        <f>J19+K19+L19</f>
        <v>0</v>
      </c>
      <c r="AE19" s="178">
        <f>$AC19*IF($C19="F",$O19,0)</f>
        <v>0</v>
      </c>
      <c r="AF19" s="178">
        <f>$AC19*IF($C19="C",$O19,0)</f>
        <v>0</v>
      </c>
      <c r="AG19" s="178">
        <f>$AC19*IF($C19="D",$O19,0)</f>
        <v>0</v>
      </c>
      <c r="AH19" s="178">
        <f>$AC19*IF($C19="S",$O19,0)</f>
        <v>0</v>
      </c>
      <c r="AO19" s="178" t="e">
        <f>AC19*IF(#REF!&lt;&gt;"",O19,0)</f>
        <v>#REF!</v>
      </c>
      <c r="AP19" s="178">
        <f>IF(F19="DI",O19,0)</f>
        <v>0</v>
      </c>
      <c r="AQ19" s="178">
        <f>IF(F19="DO",O19,0)</f>
        <v>0</v>
      </c>
      <c r="AR19" s="178">
        <f>IF(F19="DL",O19,0)</f>
        <v>0</v>
      </c>
    </row>
    <row r="20" spans="1:56" ht="15" customHeight="1" x14ac:dyDescent="0.2">
      <c r="B20" s="212">
        <v>2</v>
      </c>
      <c r="C20" s="213"/>
      <c r="D20" s="246"/>
      <c r="E20" s="213"/>
      <c r="F20" s="213"/>
      <c r="G20" s="213"/>
      <c r="H20" s="214"/>
      <c r="I20" s="204"/>
      <c r="J20" s="205"/>
      <c r="K20" s="205"/>
      <c r="L20" s="207"/>
      <c r="M20" s="208"/>
      <c r="N20" s="209"/>
      <c r="O20" s="215"/>
      <c r="P20" s="216"/>
      <c r="Q20" s="180"/>
      <c r="R20" s="178">
        <f>IF(F20="DL",0,G20)</f>
        <v>0</v>
      </c>
      <c r="S20" s="178">
        <f>IF(F20="DL",0,I20)</f>
        <v>0</v>
      </c>
      <c r="T20" s="178">
        <f>IF(F20="DL",0,J20)</f>
        <v>0</v>
      </c>
      <c r="U20" s="178">
        <f>IF(F20="DL",0,K20)</f>
        <v>0</v>
      </c>
      <c r="V20" s="178">
        <f>IF(F20="DL",0,L20)</f>
        <v>0</v>
      </c>
      <c r="X20" s="178">
        <f t="shared" si="0"/>
        <v>0</v>
      </c>
      <c r="Y20" s="178">
        <f t="shared" si="0"/>
        <v>0</v>
      </c>
      <c r="Z20" s="178">
        <f t="shared" si="0"/>
        <v>0</v>
      </c>
      <c r="AA20" s="178">
        <f t="shared" si="0"/>
        <v>0</v>
      </c>
      <c r="AC20" s="178">
        <f>IF(F20="DL",0,1)</f>
        <v>1</v>
      </c>
      <c r="AD20" s="178">
        <f>J20+K20+L20</f>
        <v>0</v>
      </c>
      <c r="AE20" s="178">
        <f>$AC20*IF($C20="F",$O20,0)</f>
        <v>0</v>
      </c>
      <c r="AF20" s="178">
        <f>$AC20*IF($C20="C",$O20,0)</f>
        <v>0</v>
      </c>
      <c r="AG20" s="178">
        <f>$AC20*IF($C20="D",$O20,0)</f>
        <v>0</v>
      </c>
      <c r="AH20" s="178">
        <f>$AC20*IF($C20="S",$O20,0)</f>
        <v>0</v>
      </c>
      <c r="AO20" s="178" t="e">
        <f>AC20*IF(#REF!&lt;&gt;"",O20,0)</f>
        <v>#REF!</v>
      </c>
      <c r="AP20" s="178">
        <f>IF(F20="DI",O20,0)</f>
        <v>0</v>
      </c>
      <c r="AQ20" s="178">
        <f>IF(F20="DO",O20,0)</f>
        <v>0</v>
      </c>
      <c r="AR20" s="178">
        <f>IF(F20="DL",O20,0)</f>
        <v>0</v>
      </c>
    </row>
    <row r="21" spans="1:56" ht="15" customHeight="1" thickBot="1" x14ac:dyDescent="0.25">
      <c r="B21" s="217"/>
      <c r="C21" s="213"/>
      <c r="D21" s="218"/>
      <c r="E21" s="219"/>
      <c r="F21" s="213"/>
      <c r="G21" s="219"/>
      <c r="H21" s="220"/>
      <c r="I21" s="204"/>
      <c r="J21" s="205"/>
      <c r="K21" s="205"/>
      <c r="L21" s="207"/>
      <c r="M21" s="208"/>
      <c r="N21" s="209"/>
      <c r="O21" s="221"/>
      <c r="P21" s="222"/>
      <c r="Q21" s="180"/>
      <c r="R21" s="178">
        <f>IF(F21="DL",0,G21)</f>
        <v>0</v>
      </c>
      <c r="S21" s="178">
        <f>IF(F21="DL",0,I21)</f>
        <v>0</v>
      </c>
      <c r="T21" s="178">
        <f>IF(F21="DL",0,J21)</f>
        <v>0</v>
      </c>
      <c r="U21" s="178">
        <f>IF(F21="DL",0,K21)</f>
        <v>0</v>
      </c>
      <c r="V21" s="178">
        <f>IF(F21="DL",0,L21)</f>
        <v>0</v>
      </c>
      <c r="X21" s="178">
        <f t="shared" si="0"/>
        <v>0</v>
      </c>
      <c r="Y21" s="178">
        <f t="shared" si="0"/>
        <v>0</v>
      </c>
      <c r="Z21" s="178">
        <f t="shared" si="0"/>
        <v>0</v>
      </c>
      <c r="AA21" s="178">
        <f t="shared" si="0"/>
        <v>0</v>
      </c>
      <c r="AC21" s="178">
        <f>IF(F21="DL",0,1)</f>
        <v>1</v>
      </c>
      <c r="AD21" s="178">
        <f>J21+K21+L21</f>
        <v>0</v>
      </c>
      <c r="AE21" s="178">
        <f>$AC21*IF($C21="F",$O21,0)</f>
        <v>0</v>
      </c>
      <c r="AF21" s="178">
        <f>$AC21*IF($C21="C",$O21,0)</f>
        <v>0</v>
      </c>
      <c r="AG21" s="178">
        <f>$AC21*IF($C21="D",$O21,0)</f>
        <v>0</v>
      </c>
      <c r="AH21" s="178">
        <f>$AC21*IF($C21="S",$O21,0)</f>
        <v>0</v>
      </c>
      <c r="AO21" s="178" t="e">
        <f>AC21*IF(#REF!&lt;&gt;"",O21,0)</f>
        <v>#REF!</v>
      </c>
      <c r="AP21" s="178">
        <f>IF(F21="DI",O21,0)</f>
        <v>0</v>
      </c>
      <c r="AQ21" s="178">
        <f>IF(F21="DO",O21,0)</f>
        <v>0</v>
      </c>
      <c r="AR21" s="178">
        <f>IF(F21="DL",O21,0)</f>
        <v>0</v>
      </c>
    </row>
    <row r="22" spans="1:56" s="178" customFormat="1" ht="15" customHeight="1" thickBot="1" x14ac:dyDescent="0.25">
      <c r="A22" s="176"/>
      <c r="B22" s="484" t="s">
        <v>92</v>
      </c>
      <c r="C22" s="485"/>
      <c r="D22" s="485"/>
      <c r="E22" s="485"/>
      <c r="F22" s="486"/>
      <c r="G22" s="490"/>
      <c r="H22" s="223"/>
      <c r="I22" s="224"/>
      <c r="J22" s="224"/>
      <c r="K22" s="224"/>
      <c r="L22" s="225"/>
      <c r="M22" s="226"/>
      <c r="N22" s="227"/>
      <c r="O22" s="227"/>
      <c r="P22" s="228"/>
      <c r="Q22" s="180"/>
      <c r="R22" s="229">
        <f>SUM(R19:R21)</f>
        <v>0</v>
      </c>
      <c r="S22" s="229">
        <f>SUM(S19:S21)</f>
        <v>0</v>
      </c>
      <c r="T22" s="229">
        <f>SUM(T19:T21)</f>
        <v>0</v>
      </c>
      <c r="U22" s="229">
        <f>SUM(U19:U21)</f>
        <v>0</v>
      </c>
      <c r="V22" s="229">
        <f>SUM(V19:V21)</f>
        <v>0</v>
      </c>
      <c r="W22" s="229"/>
      <c r="X22" s="229">
        <f>SUM(X19:X21)</f>
        <v>0</v>
      </c>
      <c r="Y22" s="229">
        <f>SUM(Y19:Y21)</f>
        <v>0</v>
      </c>
      <c r="Z22" s="229">
        <f>SUM(Z19:Z21)</f>
        <v>0</v>
      </c>
      <c r="AA22" s="229">
        <f>SUM(AA19:AA21)</f>
        <v>0</v>
      </c>
      <c r="AB22" s="229"/>
      <c r="AC22" s="229">
        <f t="shared" ref="AC22:AH22" si="1">SUM(AC19:AC21)</f>
        <v>3</v>
      </c>
      <c r="AD22" s="229">
        <f t="shared" si="1"/>
        <v>0</v>
      </c>
      <c r="AE22" s="229">
        <f t="shared" si="1"/>
        <v>0</v>
      </c>
      <c r="AF22" s="229">
        <f t="shared" si="1"/>
        <v>0</v>
      </c>
      <c r="AG22" s="229">
        <f t="shared" si="1"/>
        <v>0</v>
      </c>
      <c r="AH22" s="229">
        <f t="shared" si="1"/>
        <v>0</v>
      </c>
      <c r="AI22" s="229"/>
      <c r="AJ22" s="229"/>
      <c r="AK22" s="229"/>
      <c r="AL22" s="229"/>
      <c r="AM22" s="229"/>
      <c r="AN22" s="229"/>
      <c r="AO22" s="229" t="e">
        <f>SUM(AO19:AO21)</f>
        <v>#REF!</v>
      </c>
      <c r="AP22" s="229">
        <f>SUM(AP19:AP21)</f>
        <v>0</v>
      </c>
      <c r="AQ22" s="229">
        <f>SUM(AQ19:AQ21)</f>
        <v>0</v>
      </c>
      <c r="AR22" s="229">
        <f>SUM(AR19:AR21)</f>
        <v>0</v>
      </c>
    </row>
    <row r="23" spans="1:56" s="178" customFormat="1" ht="15" customHeight="1" thickBot="1" x14ac:dyDescent="0.25">
      <c r="A23" s="176"/>
      <c r="B23" s="487"/>
      <c r="C23" s="488"/>
      <c r="D23" s="488"/>
      <c r="E23" s="488"/>
      <c r="F23" s="489"/>
      <c r="G23" s="491"/>
      <c r="H23" s="230"/>
      <c r="I23" s="492"/>
      <c r="J23" s="493"/>
      <c r="K23" s="493"/>
      <c r="L23" s="494"/>
      <c r="M23" s="231"/>
      <c r="N23" s="231"/>
      <c r="O23" s="492"/>
      <c r="P23" s="494"/>
      <c r="Q23" s="180"/>
      <c r="T23" s="229">
        <f>I23</f>
        <v>0</v>
      </c>
      <c r="AC23" s="178">
        <f>IF(F23="DL",0,1)</f>
        <v>1</v>
      </c>
    </row>
    <row r="24" spans="1:56" s="178" customFormat="1" ht="12.75" customHeight="1" x14ac:dyDescent="0.2">
      <c r="A24" s="176"/>
      <c r="B24" s="232"/>
      <c r="C24" s="232"/>
      <c r="D24" s="232"/>
      <c r="E24" s="232"/>
      <c r="F24" s="232"/>
      <c r="G24" s="233"/>
      <c r="H24" s="234"/>
      <c r="I24" s="233"/>
      <c r="J24" s="233"/>
      <c r="K24" s="233"/>
      <c r="L24" s="233"/>
      <c r="M24" s="235"/>
      <c r="N24" s="235"/>
      <c r="O24" s="233"/>
      <c r="P24" s="233"/>
      <c r="Q24" s="180"/>
      <c r="T24" s="229"/>
    </row>
    <row r="25" spans="1:56" s="178" customFormat="1" ht="12.75" customHeight="1" x14ac:dyDescent="0.2">
      <c r="A25" s="176"/>
      <c r="B25" s="233"/>
      <c r="C25" s="233"/>
      <c r="D25" s="233"/>
      <c r="E25" s="233"/>
      <c r="F25" s="233"/>
      <c r="G25" s="233"/>
      <c r="H25" s="234"/>
      <c r="I25" s="233"/>
      <c r="J25" s="233"/>
      <c r="K25" s="233"/>
      <c r="L25" s="233"/>
      <c r="M25" s="235"/>
      <c r="N25" s="245"/>
      <c r="O25" s="233"/>
      <c r="P25" s="233"/>
      <c r="Q25" s="180"/>
      <c r="T25" s="229"/>
    </row>
    <row r="26" spans="1:56" s="178" customFormat="1" ht="12" customHeight="1" x14ac:dyDescent="0.2">
      <c r="A26" s="176"/>
      <c r="B26" s="276" t="str">
        <f>Pagina1!A49</f>
        <v>DECAN,</v>
      </c>
      <c r="C26" s="233"/>
      <c r="D26" s="233"/>
      <c r="E26" s="279">
        <f>Pagina1!F52</f>
        <v>0</v>
      </c>
      <c r="F26" s="233"/>
      <c r="G26" s="233"/>
      <c r="H26" s="234"/>
      <c r="I26" s="483" t="str">
        <f>Pagina1!I49</f>
        <v>DIRECTOR DEPARTAMENT,</v>
      </c>
      <c r="J26" s="483"/>
      <c r="K26" s="483"/>
      <c r="L26" s="483"/>
      <c r="M26" s="483"/>
      <c r="N26" s="483"/>
      <c r="O26" s="483"/>
      <c r="P26" s="483"/>
      <c r="Q26" s="483"/>
      <c r="T26" s="229"/>
    </row>
    <row r="27" spans="1:56" s="178" customFormat="1" ht="12.75" x14ac:dyDescent="0.2">
      <c r="A27" s="176"/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244"/>
      <c r="O27" s="184"/>
      <c r="P27" s="184"/>
      <c r="Q27" s="180"/>
    </row>
    <row r="28" spans="1:56" s="178" customFormat="1" ht="12.75" customHeight="1" x14ac:dyDescent="0.2">
      <c r="A28" s="176"/>
      <c r="B28" s="277">
        <f>Pagina1!A51</f>
        <v>0</v>
      </c>
      <c r="C28" s="237"/>
      <c r="D28" s="236"/>
      <c r="E28" s="278">
        <f>Pagina1!D54</f>
        <v>0</v>
      </c>
      <c r="F28" s="236"/>
      <c r="G28" s="184"/>
      <c r="H28" s="410">
        <f>Pagina1!G51</f>
        <v>0</v>
      </c>
      <c r="I28" s="410"/>
      <c r="J28" s="410"/>
      <c r="K28" s="410"/>
      <c r="L28" s="410"/>
      <c r="M28" s="410"/>
      <c r="N28" s="410"/>
      <c r="O28" s="410"/>
      <c r="P28" s="410"/>
      <c r="Q28" s="410"/>
    </row>
    <row r="29" spans="1:56" s="294" customFormat="1" ht="12.75" x14ac:dyDescent="0.2">
      <c r="A29" s="289"/>
      <c r="B29" s="290"/>
      <c r="C29" s="291"/>
      <c r="D29" s="290"/>
      <c r="E29" s="290"/>
      <c r="F29" s="290"/>
      <c r="G29" s="290"/>
      <c r="H29" s="290"/>
      <c r="I29" s="290"/>
      <c r="J29" s="290"/>
      <c r="K29" s="290"/>
      <c r="L29" s="290"/>
      <c r="M29" s="290"/>
      <c r="N29" s="292"/>
      <c r="O29" s="290"/>
      <c r="P29" s="290"/>
      <c r="Q29" s="293"/>
    </row>
    <row r="30" spans="1:56" s="294" customFormat="1" ht="12.75" x14ac:dyDescent="0.2">
      <c r="A30" s="289"/>
      <c r="B30" s="290"/>
      <c r="C30" s="291"/>
      <c r="D30" s="290"/>
      <c r="E30" s="290"/>
      <c r="F30" s="290"/>
      <c r="G30" s="290"/>
      <c r="H30" s="290"/>
      <c r="I30" s="290"/>
      <c r="J30" s="290"/>
      <c r="K30" s="290"/>
      <c r="L30" s="290"/>
      <c r="M30" s="290"/>
      <c r="N30" s="292"/>
      <c r="O30" s="290"/>
      <c r="P30" s="290"/>
      <c r="Q30" s="293"/>
    </row>
    <row r="31" spans="1:56" s="294" customFormat="1" x14ac:dyDescent="0.2">
      <c r="A31" s="289"/>
      <c r="B31" s="295"/>
      <c r="C31" s="295"/>
      <c r="D31" s="295"/>
      <c r="E31" s="290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</row>
    <row r="32" spans="1:56" s="294" customFormat="1" x14ac:dyDescent="0.2">
      <c r="A32" s="289"/>
      <c r="B32" s="295"/>
      <c r="C32" s="295"/>
      <c r="D32" s="295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</row>
    <row r="33" spans="1:1" s="178" customFormat="1" x14ac:dyDescent="0.2">
      <c r="A33" s="176"/>
    </row>
    <row r="34" spans="1:1" s="178" customFormat="1" x14ac:dyDescent="0.2">
      <c r="A34" s="176"/>
    </row>
    <row r="35" spans="1:1" s="178" customFormat="1" x14ac:dyDescent="0.2">
      <c r="A35" s="176"/>
    </row>
    <row r="36" spans="1:1" s="178" customFormat="1" x14ac:dyDescent="0.2">
      <c r="A36" s="176"/>
    </row>
    <row r="37" spans="1:1" s="178" customFormat="1" x14ac:dyDescent="0.2">
      <c r="A37" s="176"/>
    </row>
    <row r="38" spans="1:1" s="178" customFormat="1" x14ac:dyDescent="0.2">
      <c r="A38" s="176"/>
    </row>
    <row r="39" spans="1:1" s="178" customFormat="1" x14ac:dyDescent="0.2">
      <c r="A39" s="176"/>
    </row>
    <row r="40" spans="1:1" s="178" customFormat="1" x14ac:dyDescent="0.2">
      <c r="A40" s="176"/>
    </row>
    <row r="41" spans="1:1" s="178" customFormat="1" x14ac:dyDescent="0.2">
      <c r="A41" s="176"/>
    </row>
    <row r="42" spans="1:1" s="178" customFormat="1" x14ac:dyDescent="0.2">
      <c r="A42" s="176"/>
    </row>
    <row r="43" spans="1:1" s="178" customFormat="1" x14ac:dyDescent="0.2">
      <c r="A43" s="176"/>
    </row>
    <row r="44" spans="1:1" s="178" customFormat="1" x14ac:dyDescent="0.2">
      <c r="A44" s="176"/>
    </row>
    <row r="45" spans="1:1" s="178" customFormat="1" x14ac:dyDescent="0.2">
      <c r="A45" s="176"/>
    </row>
    <row r="46" spans="1:1" s="178" customFormat="1" x14ac:dyDescent="0.2">
      <c r="A46" s="176"/>
    </row>
    <row r="47" spans="1:1" s="178" customFormat="1" x14ac:dyDescent="0.2">
      <c r="A47" s="176"/>
    </row>
    <row r="48" spans="1:1" s="178" customFormat="1" x14ac:dyDescent="0.2">
      <c r="A48" s="176"/>
    </row>
    <row r="49" spans="1:1" s="178" customFormat="1" x14ac:dyDescent="0.2">
      <c r="A49" s="176"/>
    </row>
    <row r="50" spans="1:1" s="178" customFormat="1" x14ac:dyDescent="0.2">
      <c r="A50" s="176"/>
    </row>
    <row r="51" spans="1:1" s="178" customFormat="1" x14ac:dyDescent="0.2">
      <c r="A51" s="176"/>
    </row>
    <row r="52" spans="1:1" s="178" customFormat="1" x14ac:dyDescent="0.2">
      <c r="A52" s="176"/>
    </row>
    <row r="53" spans="1:1" s="178" customFormat="1" x14ac:dyDescent="0.2">
      <c r="A53" s="176"/>
    </row>
    <row r="54" spans="1:1" s="178" customFormat="1" x14ac:dyDescent="0.2">
      <c r="A54" s="176"/>
    </row>
    <row r="55" spans="1:1" s="178" customFormat="1" x14ac:dyDescent="0.2">
      <c r="A55" s="176"/>
    </row>
    <row r="56" spans="1:1" s="178" customFormat="1" x14ac:dyDescent="0.2">
      <c r="A56" s="176"/>
    </row>
    <row r="57" spans="1:1" s="178" customFormat="1" x14ac:dyDescent="0.2">
      <c r="A57" s="176"/>
    </row>
    <row r="58" spans="1:1" s="178" customFormat="1" x14ac:dyDescent="0.2">
      <c r="A58" s="176"/>
    </row>
    <row r="59" spans="1:1" s="178" customFormat="1" x14ac:dyDescent="0.2">
      <c r="A59" s="176"/>
    </row>
    <row r="60" spans="1:1" s="178" customFormat="1" x14ac:dyDescent="0.2">
      <c r="A60" s="176"/>
    </row>
    <row r="61" spans="1:1" s="178" customFormat="1" x14ac:dyDescent="0.2">
      <c r="A61" s="176"/>
    </row>
    <row r="62" spans="1:1" s="178" customFormat="1" x14ac:dyDescent="0.2">
      <c r="A62" s="176"/>
    </row>
    <row r="63" spans="1:1" s="178" customFormat="1" x14ac:dyDescent="0.2">
      <c r="A63" s="176"/>
    </row>
    <row r="64" spans="1:1" s="178" customFormat="1" x14ac:dyDescent="0.2">
      <c r="A64" s="176"/>
    </row>
    <row r="65" spans="1:1" s="178" customFormat="1" x14ac:dyDescent="0.2">
      <c r="A65" s="176"/>
    </row>
    <row r="66" spans="1:1" s="178" customFormat="1" x14ac:dyDescent="0.2">
      <c r="A66" s="176"/>
    </row>
    <row r="67" spans="1:1" s="178" customFormat="1" x14ac:dyDescent="0.2">
      <c r="A67" s="176"/>
    </row>
    <row r="68" spans="1:1" s="178" customFormat="1" x14ac:dyDescent="0.2">
      <c r="A68" s="176"/>
    </row>
    <row r="69" spans="1:1" s="178" customFormat="1" x14ac:dyDescent="0.2">
      <c r="A69" s="176"/>
    </row>
    <row r="70" spans="1:1" s="178" customFormat="1" x14ac:dyDescent="0.2">
      <c r="A70" s="176"/>
    </row>
    <row r="71" spans="1:1" s="178" customFormat="1" x14ac:dyDescent="0.2">
      <c r="A71" s="176"/>
    </row>
    <row r="72" spans="1:1" s="178" customFormat="1" x14ac:dyDescent="0.2">
      <c r="A72" s="176"/>
    </row>
    <row r="73" spans="1:1" s="178" customFormat="1" x14ac:dyDescent="0.2">
      <c r="A73" s="176"/>
    </row>
    <row r="74" spans="1:1" s="178" customFormat="1" x14ac:dyDescent="0.2">
      <c r="A74" s="176"/>
    </row>
    <row r="75" spans="1:1" s="178" customFormat="1" x14ac:dyDescent="0.2">
      <c r="A75" s="176"/>
    </row>
    <row r="76" spans="1:1" s="178" customFormat="1" x14ac:dyDescent="0.2">
      <c r="A76" s="176"/>
    </row>
    <row r="77" spans="1:1" s="178" customFormat="1" x14ac:dyDescent="0.2">
      <c r="A77" s="176"/>
    </row>
    <row r="78" spans="1:1" s="178" customFormat="1" x14ac:dyDescent="0.2">
      <c r="A78" s="176"/>
    </row>
    <row r="79" spans="1:1" s="178" customFormat="1" x14ac:dyDescent="0.2">
      <c r="A79" s="176"/>
    </row>
    <row r="80" spans="1:1" s="178" customFormat="1" x14ac:dyDescent="0.2">
      <c r="A80" s="176"/>
    </row>
    <row r="81" spans="1:1" s="178" customFormat="1" x14ac:dyDescent="0.2">
      <c r="A81" s="176"/>
    </row>
    <row r="82" spans="1:1" s="178" customFormat="1" x14ac:dyDescent="0.2">
      <c r="A82" s="176"/>
    </row>
    <row r="83" spans="1:1" s="178" customFormat="1" x14ac:dyDescent="0.2">
      <c r="A83" s="176"/>
    </row>
    <row r="84" spans="1:1" s="178" customFormat="1" x14ac:dyDescent="0.2">
      <c r="A84" s="176"/>
    </row>
    <row r="85" spans="1:1" s="178" customFormat="1" x14ac:dyDescent="0.2">
      <c r="A85" s="176"/>
    </row>
    <row r="86" spans="1:1" s="178" customFormat="1" x14ac:dyDescent="0.2">
      <c r="A86" s="176"/>
    </row>
    <row r="87" spans="1:1" s="178" customFormat="1" x14ac:dyDescent="0.2">
      <c r="A87" s="176"/>
    </row>
    <row r="88" spans="1:1" s="178" customFormat="1" x14ac:dyDescent="0.2">
      <c r="A88" s="176"/>
    </row>
    <row r="89" spans="1:1" s="178" customFormat="1" x14ac:dyDescent="0.2">
      <c r="A89" s="176"/>
    </row>
    <row r="90" spans="1:1" s="178" customFormat="1" x14ac:dyDescent="0.2">
      <c r="A90" s="176"/>
    </row>
    <row r="91" spans="1:1" s="178" customFormat="1" x14ac:dyDescent="0.2">
      <c r="A91" s="176"/>
    </row>
    <row r="92" spans="1:1" s="178" customFormat="1" x14ac:dyDescent="0.2">
      <c r="A92" s="176"/>
    </row>
    <row r="93" spans="1:1" s="178" customFormat="1" x14ac:dyDescent="0.2">
      <c r="A93" s="176"/>
    </row>
    <row r="94" spans="1:1" s="178" customFormat="1" x14ac:dyDescent="0.2">
      <c r="A94" s="176"/>
    </row>
    <row r="95" spans="1:1" s="178" customFormat="1" x14ac:dyDescent="0.2">
      <c r="A95" s="176"/>
    </row>
    <row r="96" spans="1:1" s="178" customFormat="1" x14ac:dyDescent="0.2">
      <c r="A96" s="176"/>
    </row>
    <row r="97" spans="1:1" s="178" customFormat="1" x14ac:dyDescent="0.2">
      <c r="A97" s="176"/>
    </row>
    <row r="98" spans="1:1" s="178" customFormat="1" x14ac:dyDescent="0.2">
      <c r="A98" s="176"/>
    </row>
    <row r="99" spans="1:1" s="178" customFormat="1" x14ac:dyDescent="0.2">
      <c r="A99" s="176"/>
    </row>
    <row r="100" spans="1:1" s="178" customFormat="1" x14ac:dyDescent="0.2">
      <c r="A100" s="176"/>
    </row>
    <row r="101" spans="1:1" s="178" customFormat="1" x14ac:dyDescent="0.2">
      <c r="A101" s="176"/>
    </row>
    <row r="102" spans="1:1" s="178" customFormat="1" x14ac:dyDescent="0.2">
      <c r="A102" s="176"/>
    </row>
    <row r="103" spans="1:1" s="178" customFormat="1" x14ac:dyDescent="0.2">
      <c r="A103" s="176"/>
    </row>
    <row r="104" spans="1:1" s="178" customFormat="1" x14ac:dyDescent="0.2">
      <c r="A104" s="176"/>
    </row>
    <row r="105" spans="1:1" s="178" customFormat="1" x14ac:dyDescent="0.2">
      <c r="A105" s="176"/>
    </row>
    <row r="106" spans="1:1" s="178" customFormat="1" x14ac:dyDescent="0.2">
      <c r="A106" s="176"/>
    </row>
    <row r="107" spans="1:1" s="178" customFormat="1" x14ac:dyDescent="0.2">
      <c r="A107" s="176"/>
    </row>
    <row r="108" spans="1:1" s="178" customFormat="1" x14ac:dyDescent="0.2">
      <c r="A108" s="176"/>
    </row>
    <row r="109" spans="1:1" s="178" customFormat="1" x14ac:dyDescent="0.2">
      <c r="A109" s="176"/>
    </row>
    <row r="110" spans="1:1" s="178" customFormat="1" x14ac:dyDescent="0.2">
      <c r="A110" s="176"/>
    </row>
    <row r="111" spans="1:1" s="178" customFormat="1" x14ac:dyDescent="0.2">
      <c r="A111" s="176"/>
    </row>
    <row r="112" spans="1:1" s="178" customFormat="1" x14ac:dyDescent="0.2">
      <c r="A112" s="176"/>
    </row>
    <row r="113" spans="1:1" s="178" customFormat="1" x14ac:dyDescent="0.2">
      <c r="A113" s="176"/>
    </row>
    <row r="114" spans="1:1" s="178" customFormat="1" x14ac:dyDescent="0.2">
      <c r="A114" s="176"/>
    </row>
    <row r="115" spans="1:1" s="178" customFormat="1" x14ac:dyDescent="0.2">
      <c r="A115" s="176"/>
    </row>
    <row r="116" spans="1:1" s="178" customFormat="1" x14ac:dyDescent="0.2">
      <c r="A116" s="176"/>
    </row>
    <row r="117" spans="1:1" s="178" customFormat="1" x14ac:dyDescent="0.2">
      <c r="A117" s="176"/>
    </row>
    <row r="118" spans="1:1" s="178" customFormat="1" x14ac:dyDescent="0.2">
      <c r="A118" s="176"/>
    </row>
    <row r="119" spans="1:1" s="178" customFormat="1" x14ac:dyDescent="0.2">
      <c r="A119" s="176"/>
    </row>
    <row r="120" spans="1:1" s="178" customFormat="1" x14ac:dyDescent="0.2">
      <c r="A120" s="176"/>
    </row>
    <row r="121" spans="1:1" s="178" customFormat="1" x14ac:dyDescent="0.2">
      <c r="A121" s="176"/>
    </row>
    <row r="122" spans="1:1" s="178" customFormat="1" x14ac:dyDescent="0.2">
      <c r="A122" s="176"/>
    </row>
    <row r="123" spans="1:1" s="178" customFormat="1" x14ac:dyDescent="0.2">
      <c r="A123" s="176"/>
    </row>
    <row r="124" spans="1:1" s="178" customFormat="1" x14ac:dyDescent="0.2">
      <c r="A124" s="176"/>
    </row>
    <row r="125" spans="1:1" s="178" customFormat="1" x14ac:dyDescent="0.2">
      <c r="A125" s="176"/>
    </row>
    <row r="126" spans="1:1" s="178" customFormat="1" x14ac:dyDescent="0.2">
      <c r="A126" s="176"/>
    </row>
    <row r="127" spans="1:1" s="178" customFormat="1" x14ac:dyDescent="0.2">
      <c r="A127" s="176"/>
    </row>
    <row r="128" spans="1:1" s="178" customFormat="1" x14ac:dyDescent="0.2">
      <c r="A128" s="176"/>
    </row>
    <row r="129" spans="1:1" s="178" customFormat="1" x14ac:dyDescent="0.2">
      <c r="A129" s="176"/>
    </row>
    <row r="130" spans="1:1" s="178" customFormat="1" x14ac:dyDescent="0.2">
      <c r="A130" s="176"/>
    </row>
    <row r="131" spans="1:1" s="178" customFormat="1" x14ac:dyDescent="0.2">
      <c r="A131" s="176"/>
    </row>
    <row r="132" spans="1:1" s="178" customFormat="1" x14ac:dyDescent="0.2">
      <c r="A132" s="176"/>
    </row>
    <row r="133" spans="1:1" s="178" customFormat="1" x14ac:dyDescent="0.2">
      <c r="A133" s="176"/>
    </row>
    <row r="134" spans="1:1" s="178" customFormat="1" x14ac:dyDescent="0.2">
      <c r="A134" s="176"/>
    </row>
    <row r="135" spans="1:1" s="178" customFormat="1" x14ac:dyDescent="0.2">
      <c r="A135" s="176"/>
    </row>
    <row r="136" spans="1:1" s="178" customFormat="1" x14ac:dyDescent="0.2">
      <c r="A136" s="176"/>
    </row>
    <row r="137" spans="1:1" s="178" customFormat="1" x14ac:dyDescent="0.2">
      <c r="A137" s="176"/>
    </row>
    <row r="138" spans="1:1" s="178" customFormat="1" x14ac:dyDescent="0.2">
      <c r="A138" s="176"/>
    </row>
    <row r="139" spans="1:1" s="178" customFormat="1" x14ac:dyDescent="0.2">
      <c r="A139" s="176"/>
    </row>
    <row r="140" spans="1:1" s="178" customFormat="1" x14ac:dyDescent="0.2">
      <c r="A140" s="176"/>
    </row>
    <row r="141" spans="1:1" s="178" customFormat="1" x14ac:dyDescent="0.2">
      <c r="A141" s="176"/>
    </row>
    <row r="142" spans="1:1" s="178" customFormat="1" x14ac:dyDescent="0.2">
      <c r="A142" s="176"/>
    </row>
    <row r="143" spans="1:1" s="178" customFormat="1" x14ac:dyDescent="0.2">
      <c r="A143" s="176"/>
    </row>
    <row r="144" spans="1:1" s="178" customFormat="1" x14ac:dyDescent="0.2">
      <c r="A144" s="176"/>
    </row>
    <row r="145" spans="1:1" s="178" customFormat="1" x14ac:dyDescent="0.2">
      <c r="A145" s="176"/>
    </row>
    <row r="146" spans="1:1" s="178" customFormat="1" x14ac:dyDescent="0.2">
      <c r="A146" s="176"/>
    </row>
    <row r="147" spans="1:1" s="178" customFormat="1" x14ac:dyDescent="0.2">
      <c r="A147" s="176"/>
    </row>
    <row r="148" spans="1:1" s="178" customFormat="1" x14ac:dyDescent="0.2">
      <c r="A148" s="176"/>
    </row>
    <row r="149" spans="1:1" s="178" customFormat="1" x14ac:dyDescent="0.2">
      <c r="A149" s="176"/>
    </row>
    <row r="150" spans="1:1" s="178" customFormat="1" x14ac:dyDescent="0.2">
      <c r="A150" s="176"/>
    </row>
    <row r="151" spans="1:1" s="178" customFormat="1" x14ac:dyDescent="0.2">
      <c r="A151" s="176"/>
    </row>
    <row r="152" spans="1:1" s="178" customFormat="1" x14ac:dyDescent="0.2">
      <c r="A152" s="176"/>
    </row>
    <row r="153" spans="1:1" s="178" customFormat="1" x14ac:dyDescent="0.2">
      <c r="A153" s="176"/>
    </row>
    <row r="154" spans="1:1" s="178" customFormat="1" x14ac:dyDescent="0.2">
      <c r="A154" s="176"/>
    </row>
    <row r="155" spans="1:1" s="178" customFormat="1" x14ac:dyDescent="0.2">
      <c r="A155" s="176"/>
    </row>
    <row r="156" spans="1:1" s="178" customFormat="1" x14ac:dyDescent="0.2">
      <c r="A156" s="176"/>
    </row>
    <row r="157" spans="1:1" s="178" customFormat="1" x14ac:dyDescent="0.2">
      <c r="A157" s="176"/>
    </row>
    <row r="158" spans="1:1" s="178" customFormat="1" x14ac:dyDescent="0.2">
      <c r="A158" s="176"/>
    </row>
    <row r="159" spans="1:1" s="178" customFormat="1" x14ac:dyDescent="0.2">
      <c r="A159" s="176"/>
    </row>
    <row r="160" spans="1:1" s="178" customFormat="1" x14ac:dyDescent="0.2">
      <c r="A160" s="176"/>
    </row>
    <row r="161" spans="1:1" s="178" customFormat="1" x14ac:dyDescent="0.2">
      <c r="A161" s="176"/>
    </row>
    <row r="162" spans="1:1" s="178" customFormat="1" x14ac:dyDescent="0.2">
      <c r="A162" s="176"/>
    </row>
    <row r="163" spans="1:1" s="178" customFormat="1" x14ac:dyDescent="0.2">
      <c r="A163" s="176"/>
    </row>
    <row r="164" spans="1:1" s="178" customFormat="1" x14ac:dyDescent="0.2">
      <c r="A164" s="176"/>
    </row>
    <row r="165" spans="1:1" s="178" customFormat="1" x14ac:dyDescent="0.2">
      <c r="A165" s="176"/>
    </row>
    <row r="166" spans="1:1" s="178" customFormat="1" x14ac:dyDescent="0.2">
      <c r="A166" s="176"/>
    </row>
    <row r="167" spans="1:1" s="178" customFormat="1" x14ac:dyDescent="0.2">
      <c r="A167" s="176"/>
    </row>
    <row r="168" spans="1:1" s="178" customFormat="1" x14ac:dyDescent="0.2">
      <c r="A168" s="176"/>
    </row>
    <row r="169" spans="1:1" s="178" customFormat="1" x14ac:dyDescent="0.2">
      <c r="A169" s="176"/>
    </row>
    <row r="170" spans="1:1" s="178" customFormat="1" x14ac:dyDescent="0.2">
      <c r="A170" s="176"/>
    </row>
    <row r="171" spans="1:1" s="178" customFormat="1" x14ac:dyDescent="0.2">
      <c r="A171" s="176"/>
    </row>
    <row r="172" spans="1:1" s="178" customFormat="1" x14ac:dyDescent="0.2">
      <c r="A172" s="176"/>
    </row>
    <row r="173" spans="1:1" s="178" customFormat="1" x14ac:dyDescent="0.2">
      <c r="A173" s="176"/>
    </row>
    <row r="174" spans="1:1" s="178" customFormat="1" x14ac:dyDescent="0.2">
      <c r="A174" s="176"/>
    </row>
    <row r="175" spans="1:1" s="178" customFormat="1" x14ac:dyDescent="0.2">
      <c r="A175" s="176"/>
    </row>
    <row r="176" spans="1:1" s="178" customFormat="1" x14ac:dyDescent="0.2">
      <c r="A176" s="176"/>
    </row>
    <row r="177" spans="1:1" s="178" customFormat="1" x14ac:dyDescent="0.2">
      <c r="A177" s="176"/>
    </row>
    <row r="178" spans="1:1" s="178" customFormat="1" x14ac:dyDescent="0.2">
      <c r="A178" s="176"/>
    </row>
    <row r="179" spans="1:1" s="178" customFormat="1" x14ac:dyDescent="0.2">
      <c r="A179" s="176"/>
    </row>
    <row r="180" spans="1:1" s="178" customFormat="1" x14ac:dyDescent="0.2">
      <c r="A180" s="176"/>
    </row>
    <row r="181" spans="1:1" s="178" customFormat="1" x14ac:dyDescent="0.2">
      <c r="A181" s="176"/>
    </row>
    <row r="182" spans="1:1" s="178" customFormat="1" x14ac:dyDescent="0.2">
      <c r="A182" s="176"/>
    </row>
    <row r="183" spans="1:1" s="178" customFormat="1" x14ac:dyDescent="0.2">
      <c r="A183" s="176"/>
    </row>
    <row r="184" spans="1:1" s="178" customFormat="1" x14ac:dyDescent="0.2">
      <c r="A184" s="176"/>
    </row>
    <row r="185" spans="1:1" s="178" customFormat="1" x14ac:dyDescent="0.2">
      <c r="A185" s="176"/>
    </row>
    <row r="186" spans="1:1" s="178" customFormat="1" x14ac:dyDescent="0.2">
      <c r="A186" s="176"/>
    </row>
    <row r="187" spans="1:1" s="178" customFormat="1" x14ac:dyDescent="0.2">
      <c r="A187" s="176"/>
    </row>
    <row r="188" spans="1:1" s="178" customFormat="1" x14ac:dyDescent="0.2">
      <c r="A188" s="176"/>
    </row>
    <row r="189" spans="1:1" s="178" customFormat="1" x14ac:dyDescent="0.2">
      <c r="A189" s="176"/>
    </row>
    <row r="190" spans="1:1" s="178" customFormat="1" x14ac:dyDescent="0.2">
      <c r="A190" s="176"/>
    </row>
    <row r="191" spans="1:1" s="178" customFormat="1" x14ac:dyDescent="0.2">
      <c r="A191" s="176"/>
    </row>
    <row r="192" spans="1:1" s="178" customFormat="1" x14ac:dyDescent="0.2">
      <c r="A192" s="176"/>
    </row>
    <row r="193" spans="1:1" s="178" customFormat="1" x14ac:dyDescent="0.2">
      <c r="A193" s="176"/>
    </row>
    <row r="194" spans="1:1" s="178" customFormat="1" x14ac:dyDescent="0.2">
      <c r="A194" s="176"/>
    </row>
    <row r="195" spans="1:1" s="178" customFormat="1" x14ac:dyDescent="0.2">
      <c r="A195" s="176"/>
    </row>
    <row r="196" spans="1:1" s="178" customFormat="1" x14ac:dyDescent="0.2">
      <c r="A196" s="176"/>
    </row>
    <row r="197" spans="1:1" s="178" customFormat="1" x14ac:dyDescent="0.2">
      <c r="A197" s="176"/>
    </row>
    <row r="198" spans="1:1" s="178" customFormat="1" x14ac:dyDescent="0.2">
      <c r="A198" s="176"/>
    </row>
    <row r="199" spans="1:1" s="178" customFormat="1" x14ac:dyDescent="0.2">
      <c r="A199" s="176"/>
    </row>
    <row r="200" spans="1:1" s="178" customFormat="1" x14ac:dyDescent="0.2">
      <c r="A200" s="176"/>
    </row>
    <row r="201" spans="1:1" s="178" customFormat="1" x14ac:dyDescent="0.2">
      <c r="A201" s="176"/>
    </row>
    <row r="202" spans="1:1" s="178" customFormat="1" x14ac:dyDescent="0.2">
      <c r="A202" s="176"/>
    </row>
    <row r="203" spans="1:1" s="178" customFormat="1" x14ac:dyDescent="0.2">
      <c r="A203" s="176"/>
    </row>
    <row r="204" spans="1:1" s="178" customFormat="1" x14ac:dyDescent="0.2">
      <c r="A204" s="176"/>
    </row>
    <row r="205" spans="1:1" s="178" customFormat="1" x14ac:dyDescent="0.2">
      <c r="A205" s="176"/>
    </row>
    <row r="206" spans="1:1" s="178" customFormat="1" x14ac:dyDescent="0.2">
      <c r="A206" s="176"/>
    </row>
    <row r="207" spans="1:1" s="178" customFormat="1" x14ac:dyDescent="0.2">
      <c r="A207" s="176"/>
    </row>
    <row r="208" spans="1:1" s="178" customFormat="1" x14ac:dyDescent="0.2">
      <c r="A208" s="176"/>
    </row>
    <row r="209" spans="1:1" s="178" customFormat="1" x14ac:dyDescent="0.2">
      <c r="A209" s="176"/>
    </row>
    <row r="210" spans="1:1" s="178" customFormat="1" x14ac:dyDescent="0.2">
      <c r="A210" s="176"/>
    </row>
    <row r="211" spans="1:1" s="178" customFormat="1" x14ac:dyDescent="0.2">
      <c r="A211" s="176"/>
    </row>
    <row r="212" spans="1:1" s="178" customFormat="1" x14ac:dyDescent="0.2">
      <c r="A212" s="176"/>
    </row>
    <row r="213" spans="1:1" s="178" customFormat="1" x14ac:dyDescent="0.2">
      <c r="A213" s="176"/>
    </row>
    <row r="214" spans="1:1" s="178" customFormat="1" x14ac:dyDescent="0.2">
      <c r="A214" s="176"/>
    </row>
    <row r="215" spans="1:1" s="178" customFormat="1" x14ac:dyDescent="0.2">
      <c r="A215" s="176"/>
    </row>
    <row r="216" spans="1:1" s="178" customFormat="1" x14ac:dyDescent="0.2">
      <c r="A216" s="176"/>
    </row>
    <row r="217" spans="1:1" s="178" customFormat="1" x14ac:dyDescent="0.2">
      <c r="A217" s="176"/>
    </row>
    <row r="218" spans="1:1" s="178" customFormat="1" x14ac:dyDescent="0.2">
      <c r="A218" s="176"/>
    </row>
    <row r="219" spans="1:1" s="178" customFormat="1" x14ac:dyDescent="0.2">
      <c r="A219" s="176"/>
    </row>
    <row r="220" spans="1:1" s="178" customFormat="1" x14ac:dyDescent="0.2">
      <c r="A220" s="176"/>
    </row>
    <row r="221" spans="1:1" s="178" customFormat="1" x14ac:dyDescent="0.2">
      <c r="A221" s="176"/>
    </row>
    <row r="222" spans="1:1" s="178" customFormat="1" x14ac:dyDescent="0.2">
      <c r="A222" s="176"/>
    </row>
    <row r="223" spans="1:1" s="178" customFormat="1" x14ac:dyDescent="0.2">
      <c r="A223" s="176"/>
    </row>
    <row r="224" spans="1:1" s="178" customFormat="1" x14ac:dyDescent="0.2">
      <c r="A224" s="176"/>
    </row>
    <row r="225" spans="1:1" s="178" customFormat="1" x14ac:dyDescent="0.2">
      <c r="A225" s="176"/>
    </row>
    <row r="226" spans="1:1" s="178" customFormat="1" x14ac:dyDescent="0.2">
      <c r="A226" s="176"/>
    </row>
    <row r="227" spans="1:1" s="178" customFormat="1" x14ac:dyDescent="0.2">
      <c r="A227" s="176"/>
    </row>
    <row r="228" spans="1:1" s="178" customFormat="1" x14ac:dyDescent="0.2">
      <c r="A228" s="176"/>
    </row>
    <row r="229" spans="1:1" s="178" customFormat="1" x14ac:dyDescent="0.2">
      <c r="A229" s="176"/>
    </row>
    <row r="230" spans="1:1" s="178" customFormat="1" x14ac:dyDescent="0.2">
      <c r="A230" s="176"/>
    </row>
    <row r="231" spans="1:1" s="178" customFormat="1" x14ac:dyDescent="0.2">
      <c r="A231" s="176"/>
    </row>
    <row r="232" spans="1:1" s="178" customFormat="1" x14ac:dyDescent="0.2">
      <c r="A232" s="176"/>
    </row>
    <row r="233" spans="1:1" s="178" customFormat="1" x14ac:dyDescent="0.2">
      <c r="A233" s="176"/>
    </row>
    <row r="234" spans="1:1" s="178" customFormat="1" x14ac:dyDescent="0.2">
      <c r="A234" s="176"/>
    </row>
    <row r="235" spans="1:1" s="178" customFormat="1" x14ac:dyDescent="0.2">
      <c r="A235" s="176"/>
    </row>
    <row r="236" spans="1:1" s="178" customFormat="1" x14ac:dyDescent="0.2">
      <c r="A236" s="176"/>
    </row>
    <row r="237" spans="1:1" s="178" customFormat="1" x14ac:dyDescent="0.2">
      <c r="A237" s="176"/>
    </row>
    <row r="238" spans="1:1" s="178" customFormat="1" x14ac:dyDescent="0.2">
      <c r="A238" s="176"/>
    </row>
    <row r="239" spans="1:1" s="178" customFormat="1" x14ac:dyDescent="0.2">
      <c r="A239" s="176"/>
    </row>
    <row r="240" spans="1:1" s="178" customFormat="1" x14ac:dyDescent="0.2">
      <c r="A240" s="176"/>
    </row>
    <row r="241" spans="1:1" s="178" customFormat="1" x14ac:dyDescent="0.2">
      <c r="A241" s="176"/>
    </row>
    <row r="242" spans="1:1" s="178" customFormat="1" x14ac:dyDescent="0.2">
      <c r="A242" s="176"/>
    </row>
    <row r="243" spans="1:1" s="178" customFormat="1" x14ac:dyDescent="0.2">
      <c r="A243" s="176"/>
    </row>
    <row r="244" spans="1:1" s="178" customFormat="1" x14ac:dyDescent="0.2">
      <c r="A244" s="176"/>
    </row>
    <row r="245" spans="1:1" s="178" customFormat="1" x14ac:dyDescent="0.2">
      <c r="A245" s="176"/>
    </row>
    <row r="246" spans="1:1" s="178" customFormat="1" x14ac:dyDescent="0.2">
      <c r="A246" s="176"/>
    </row>
    <row r="247" spans="1:1" s="178" customFormat="1" x14ac:dyDescent="0.2">
      <c r="A247" s="176"/>
    </row>
    <row r="248" spans="1:1" s="178" customFormat="1" x14ac:dyDescent="0.2">
      <c r="A248" s="176"/>
    </row>
    <row r="249" spans="1:1" s="178" customFormat="1" x14ac:dyDescent="0.2">
      <c r="A249" s="176"/>
    </row>
    <row r="250" spans="1:1" s="178" customFormat="1" x14ac:dyDescent="0.2">
      <c r="A250" s="176"/>
    </row>
    <row r="251" spans="1:1" s="178" customFormat="1" x14ac:dyDescent="0.2">
      <c r="A251" s="176"/>
    </row>
    <row r="252" spans="1:1" s="178" customFormat="1" x14ac:dyDescent="0.2">
      <c r="A252" s="176"/>
    </row>
    <row r="253" spans="1:1" s="178" customFormat="1" x14ac:dyDescent="0.2">
      <c r="A253" s="176"/>
    </row>
    <row r="254" spans="1:1" s="178" customFormat="1" x14ac:dyDescent="0.2">
      <c r="A254" s="176"/>
    </row>
    <row r="255" spans="1:1" s="178" customFormat="1" x14ac:dyDescent="0.2">
      <c r="A255" s="176"/>
    </row>
    <row r="256" spans="1:1" s="178" customFormat="1" x14ac:dyDescent="0.2">
      <c r="A256" s="176"/>
    </row>
    <row r="257" spans="1:1" s="178" customFormat="1" x14ac:dyDescent="0.2">
      <c r="A257" s="176"/>
    </row>
    <row r="258" spans="1:1" s="178" customFormat="1" x14ac:dyDescent="0.2">
      <c r="A258" s="176"/>
    </row>
    <row r="259" spans="1:1" s="178" customFormat="1" x14ac:dyDescent="0.2">
      <c r="A259" s="176"/>
    </row>
    <row r="260" spans="1:1" s="178" customFormat="1" x14ac:dyDescent="0.2">
      <c r="A260" s="176"/>
    </row>
  </sheetData>
  <mergeCells count="18">
    <mergeCell ref="B5:P5"/>
    <mergeCell ref="B14:P14"/>
    <mergeCell ref="B16:P16"/>
    <mergeCell ref="B17:B18"/>
    <mergeCell ref="C17:C18"/>
    <mergeCell ref="D17:D18"/>
    <mergeCell ref="E17:E18"/>
    <mergeCell ref="F17:F18"/>
    <mergeCell ref="G17:G18"/>
    <mergeCell ref="H17:H18"/>
    <mergeCell ref="I17:L17"/>
    <mergeCell ref="M17:P17"/>
    <mergeCell ref="H28:Q28"/>
    <mergeCell ref="I26:Q26"/>
    <mergeCell ref="B22:F23"/>
    <mergeCell ref="G22:G23"/>
    <mergeCell ref="I23:L23"/>
    <mergeCell ref="O23:P23"/>
  </mergeCells>
  <phoneticPr fontId="0" type="noConversion"/>
  <pageMargins left="0.55118110236220474" right="0.47244094488188981" top="0.51181102362204722" bottom="0.70866141732283472" header="0.15748031496062992" footer="0.19685039370078741"/>
  <pageSetup paperSize="9" scale="97" orientation="portrait" r:id="rId1"/>
  <headerFooter alignWithMargins="0">
    <oddFooter>&amp;LF 83.07/Ed.06_F01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2"/>
  <sheetViews>
    <sheetView tabSelected="1" workbookViewId="0">
      <selection activeCell="N11" sqref="N11"/>
    </sheetView>
  </sheetViews>
  <sheetFormatPr defaultRowHeight="12.75" x14ac:dyDescent="0.2"/>
  <sheetData>
    <row r="2" spans="1:16" ht="15" x14ac:dyDescent="0.2">
      <c r="A2" s="40" t="s">
        <v>98</v>
      </c>
      <c r="B2" s="180"/>
      <c r="C2" s="180"/>
      <c r="D2" s="180"/>
      <c r="E2" s="180"/>
      <c r="F2" s="180"/>
      <c r="G2" s="180"/>
      <c r="J2" s="519" t="s">
        <v>228</v>
      </c>
      <c r="K2" s="519"/>
      <c r="L2" s="519"/>
      <c r="M2" s="180" t="s">
        <v>61</v>
      </c>
      <c r="N2" s="180"/>
      <c r="O2" s="180"/>
      <c r="P2" s="180"/>
    </row>
    <row r="3" spans="1:16" ht="15" x14ac:dyDescent="0.2">
      <c r="A3" s="181" t="str">
        <f>[1]Pagina1!D3</f>
        <v>FACULTATEA DE INGINERIE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</row>
    <row r="4" spans="1:16" x14ac:dyDescent="0.2">
      <c r="A4" s="510" t="s">
        <v>226</v>
      </c>
      <c r="B4" s="510"/>
      <c r="C4" s="510"/>
      <c r="D4" s="510"/>
      <c r="E4" s="51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</row>
    <row r="5" spans="1:16" ht="15.75" x14ac:dyDescent="0.2">
      <c r="A5" s="495" t="s">
        <v>19</v>
      </c>
      <c r="B5" s="495"/>
      <c r="C5" s="495"/>
      <c r="D5" s="495"/>
      <c r="E5" s="495"/>
      <c r="F5" s="495"/>
      <c r="G5" s="495"/>
      <c r="H5" s="495"/>
      <c r="I5" s="495"/>
      <c r="J5" s="495"/>
      <c r="K5" s="495"/>
      <c r="L5" s="495"/>
      <c r="M5" s="495"/>
      <c r="N5" s="495"/>
      <c r="O5" s="495"/>
      <c r="P5" s="180"/>
    </row>
    <row r="6" spans="1:16" ht="15" x14ac:dyDescent="0.2">
      <c r="A6" s="183"/>
      <c r="B6" s="180"/>
      <c r="C6" s="183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</row>
    <row r="7" spans="1:16" ht="15" x14ac:dyDescent="0.2">
      <c r="A7" s="180"/>
      <c r="B7" s="180"/>
      <c r="C7" s="183"/>
      <c r="D7" s="180"/>
      <c r="E7" s="180"/>
      <c r="F7" s="180"/>
      <c r="G7" s="180"/>
      <c r="H7" s="180"/>
      <c r="I7" s="180"/>
      <c r="J7" s="180"/>
      <c r="K7" s="180"/>
      <c r="M7" s="180"/>
      <c r="N7" s="180"/>
      <c r="O7" s="180"/>
      <c r="P7" s="180"/>
    </row>
    <row r="8" spans="1:16" x14ac:dyDescent="0.2">
      <c r="A8" s="184"/>
      <c r="B8" s="184"/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0"/>
    </row>
    <row r="9" spans="1:16" x14ac:dyDescent="0.2">
      <c r="A9" s="185" t="str">
        <f>'AN IV'!B6</f>
        <v>Domeniul:  ……………………..</v>
      </c>
      <c r="B9" s="186"/>
      <c r="C9" s="184"/>
      <c r="D9" s="187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0"/>
    </row>
    <row r="10" spans="1:16" x14ac:dyDescent="0.2">
      <c r="A10" s="270" t="str">
        <f>'AN IV'!B7</f>
        <v>Programul de studii:  ……………………..</v>
      </c>
      <c r="B10" s="184"/>
      <c r="C10" s="184"/>
      <c r="D10" s="187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0"/>
    </row>
    <row r="11" spans="1:16" x14ac:dyDescent="0.2">
      <c r="A11" s="188"/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0"/>
    </row>
    <row r="12" spans="1:16" ht="15.75" x14ac:dyDescent="0.2">
      <c r="A12" s="495" t="s">
        <v>227</v>
      </c>
      <c r="B12" s="495"/>
      <c r="C12" s="495"/>
      <c r="D12" s="495"/>
      <c r="E12" s="495"/>
      <c r="F12" s="495"/>
      <c r="G12" s="495"/>
      <c r="H12" s="495"/>
      <c r="I12" s="495"/>
      <c r="J12" s="495"/>
      <c r="K12" s="495"/>
      <c r="L12" s="495"/>
      <c r="M12" s="495"/>
      <c r="N12" s="495"/>
      <c r="O12" s="495"/>
      <c r="P12" s="180"/>
    </row>
    <row r="13" spans="1:16" ht="13.5" thickBot="1" x14ac:dyDescent="0.25">
      <c r="A13" s="184"/>
      <c r="B13" s="192"/>
      <c r="C13" s="184"/>
      <c r="D13" s="193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80"/>
    </row>
    <row r="14" spans="1:16" ht="13.5" thickBot="1" x14ac:dyDescent="0.25">
      <c r="A14" s="496" t="s">
        <v>223</v>
      </c>
      <c r="B14" s="497"/>
      <c r="C14" s="497"/>
      <c r="D14" s="497"/>
      <c r="E14" s="497"/>
      <c r="F14" s="497"/>
      <c r="G14" s="498"/>
      <c r="H14" s="496" t="s">
        <v>224</v>
      </c>
      <c r="I14" s="497"/>
      <c r="J14" s="497"/>
      <c r="K14" s="497"/>
      <c r="L14" s="497"/>
      <c r="M14" s="497"/>
      <c r="N14" s="498"/>
      <c r="O14" s="387"/>
      <c r="P14" s="180"/>
    </row>
    <row r="15" spans="1:16" x14ac:dyDescent="0.2">
      <c r="A15" s="394"/>
      <c r="B15" s="388"/>
      <c r="C15" s="388"/>
      <c r="D15" s="388"/>
      <c r="E15" s="388"/>
      <c r="F15" s="388"/>
      <c r="G15" s="395"/>
      <c r="H15" s="389"/>
      <c r="I15" s="389"/>
      <c r="J15" s="389"/>
      <c r="K15" s="389"/>
      <c r="L15" s="388"/>
      <c r="M15" s="388"/>
      <c r="N15" s="395"/>
      <c r="O15" s="388"/>
      <c r="P15" s="180"/>
    </row>
    <row r="16" spans="1:16" ht="33.75" customHeight="1" x14ac:dyDescent="0.2">
      <c r="A16" s="511" t="s">
        <v>225</v>
      </c>
      <c r="B16" s="512"/>
      <c r="C16" s="512"/>
      <c r="D16" s="512"/>
      <c r="E16" s="512"/>
      <c r="F16" s="512"/>
      <c r="G16" s="513"/>
      <c r="H16" s="381"/>
      <c r="I16" s="381"/>
      <c r="J16" s="381"/>
      <c r="K16" s="381"/>
      <c r="L16" s="381"/>
      <c r="M16" s="381"/>
      <c r="N16" s="396"/>
      <c r="O16" s="381"/>
      <c r="P16" s="180"/>
    </row>
    <row r="17" spans="1:16" x14ac:dyDescent="0.2">
      <c r="A17" s="397"/>
      <c r="B17" s="234"/>
      <c r="C17" s="382"/>
      <c r="D17" s="234"/>
      <c r="E17" s="234"/>
      <c r="F17" s="234"/>
      <c r="G17" s="402"/>
      <c r="H17" s="234"/>
      <c r="I17" s="234"/>
      <c r="J17" s="234"/>
      <c r="K17" s="234"/>
      <c r="L17" s="235"/>
      <c r="M17" s="383"/>
      <c r="N17" s="398"/>
      <c r="O17" s="235"/>
      <c r="P17" s="180"/>
    </row>
    <row r="18" spans="1:16" x14ac:dyDescent="0.2">
      <c r="A18" s="397"/>
      <c r="B18" s="234"/>
      <c r="C18" s="384"/>
      <c r="D18" s="234"/>
      <c r="E18" s="234"/>
      <c r="F18" s="234"/>
      <c r="G18" s="402"/>
      <c r="H18" s="234"/>
      <c r="I18" s="234"/>
      <c r="J18" s="234"/>
      <c r="K18" s="234"/>
      <c r="L18" s="235"/>
      <c r="M18" s="383"/>
      <c r="N18" s="398"/>
      <c r="O18" s="235"/>
      <c r="P18" s="180"/>
    </row>
    <row r="19" spans="1:16" x14ac:dyDescent="0.2">
      <c r="A19" s="397"/>
      <c r="B19" s="234"/>
      <c r="C19" s="385"/>
      <c r="D19" s="234"/>
      <c r="E19" s="234"/>
      <c r="F19" s="234"/>
      <c r="G19" s="402"/>
      <c r="H19" s="234"/>
      <c r="I19" s="234"/>
      <c r="J19" s="234"/>
      <c r="K19" s="234"/>
      <c r="L19" s="235"/>
      <c r="M19" s="383"/>
      <c r="N19" s="398"/>
      <c r="O19" s="235"/>
      <c r="P19" s="180"/>
    </row>
    <row r="20" spans="1:16" x14ac:dyDescent="0.2">
      <c r="A20" s="399"/>
      <c r="B20" s="390"/>
      <c r="C20" s="390"/>
      <c r="D20" s="390"/>
      <c r="E20" s="390"/>
      <c r="F20" s="391"/>
      <c r="G20" s="402"/>
      <c r="H20" s="386"/>
      <c r="I20" s="386"/>
      <c r="J20" s="386"/>
      <c r="K20" s="386"/>
      <c r="L20" s="235"/>
      <c r="M20" s="235"/>
      <c r="N20" s="398"/>
      <c r="O20" s="235"/>
      <c r="P20" s="180"/>
    </row>
    <row r="21" spans="1:16" x14ac:dyDescent="0.2">
      <c r="A21" s="399"/>
      <c r="B21" s="390"/>
      <c r="C21" s="390"/>
      <c r="D21" s="390"/>
      <c r="E21" s="390"/>
      <c r="F21" s="391"/>
      <c r="G21" s="402"/>
      <c r="H21" s="391"/>
      <c r="I21" s="391"/>
      <c r="J21" s="391"/>
      <c r="K21" s="391"/>
      <c r="L21" s="235"/>
      <c r="M21" s="235"/>
      <c r="N21" s="400"/>
      <c r="O21" s="391"/>
      <c r="P21" s="180"/>
    </row>
    <row r="22" spans="1:16" ht="13.5" thickBot="1" x14ac:dyDescent="0.25">
      <c r="A22" s="375"/>
      <c r="B22" s="376"/>
      <c r="C22" s="376"/>
      <c r="D22" s="376"/>
      <c r="E22" s="376"/>
      <c r="F22" s="377"/>
      <c r="G22" s="403"/>
      <c r="H22" s="377"/>
      <c r="I22" s="377"/>
      <c r="J22" s="377"/>
      <c r="K22" s="377"/>
      <c r="L22" s="231"/>
      <c r="M22" s="401"/>
      <c r="N22" s="378"/>
      <c r="O22" s="233"/>
      <c r="P22" s="180"/>
    </row>
    <row r="23" spans="1:16" x14ac:dyDescent="0.2">
      <c r="A23" s="233"/>
      <c r="B23" s="233"/>
      <c r="C23" s="233"/>
      <c r="D23" s="233"/>
      <c r="E23" s="233"/>
      <c r="F23" s="233"/>
      <c r="G23" s="234"/>
      <c r="H23" s="233"/>
      <c r="I23" s="233"/>
      <c r="J23" s="233"/>
      <c r="K23" s="233"/>
      <c r="L23" s="235"/>
      <c r="M23" s="392"/>
      <c r="N23" s="233"/>
      <c r="O23" s="233"/>
      <c r="P23" s="180"/>
    </row>
    <row r="24" spans="1:16" x14ac:dyDescent="0.2">
      <c r="A24" s="276" t="str">
        <f>Pagina1!A49</f>
        <v>DECAN,</v>
      </c>
      <c r="B24" s="233"/>
      <c r="C24" s="233"/>
      <c r="D24" s="374"/>
      <c r="E24" s="233"/>
      <c r="F24" s="233"/>
      <c r="G24" s="234"/>
      <c r="H24" s="483" t="str">
        <f>Pagina1!I49</f>
        <v>DIRECTOR DEPARTAMENT,</v>
      </c>
      <c r="I24" s="483"/>
      <c r="J24" s="483"/>
      <c r="K24" s="483"/>
      <c r="L24" s="483"/>
      <c r="M24" s="483"/>
      <c r="N24" s="483"/>
      <c r="O24" s="483"/>
      <c r="P24" s="483"/>
    </row>
    <row r="25" spans="1:16" x14ac:dyDescent="0.2">
      <c r="A25" s="184"/>
      <c r="B25" s="184"/>
      <c r="C25" s="184"/>
      <c r="D25" s="236"/>
      <c r="E25" s="184"/>
      <c r="F25" s="184"/>
      <c r="G25" s="184"/>
      <c r="H25" s="184"/>
      <c r="I25" s="184"/>
      <c r="J25" s="184"/>
      <c r="K25" s="184"/>
      <c r="L25" s="184"/>
      <c r="M25" s="244"/>
      <c r="N25" s="184"/>
      <c r="O25" s="184"/>
      <c r="P25" s="180"/>
    </row>
    <row r="26" spans="1:16" x14ac:dyDescent="0.2">
      <c r="A26" s="277"/>
      <c r="B26" s="237"/>
      <c r="C26" s="236"/>
      <c r="D26" s="406"/>
      <c r="E26" s="236"/>
      <c r="F26" s="184"/>
      <c r="G26" s="371"/>
      <c r="H26" s="371"/>
      <c r="I26" s="371"/>
      <c r="J26" s="371"/>
      <c r="K26" s="371"/>
      <c r="L26" s="371"/>
      <c r="M26" s="371"/>
      <c r="N26" s="371"/>
      <c r="O26" s="371"/>
      <c r="P26" s="371"/>
    </row>
    <row r="27" spans="1:16" x14ac:dyDescent="0.2">
      <c r="A27" s="290"/>
      <c r="B27" s="291"/>
      <c r="C27" s="290"/>
      <c r="D27" s="290"/>
      <c r="E27" s="290"/>
      <c r="F27" s="290"/>
      <c r="G27" s="290"/>
      <c r="H27" s="290"/>
      <c r="I27" s="290"/>
      <c r="J27" s="290"/>
      <c r="K27" s="290"/>
      <c r="L27" s="290"/>
      <c r="M27" s="292"/>
      <c r="N27" s="290"/>
      <c r="O27" s="290"/>
      <c r="P27" s="293"/>
    </row>
    <row r="28" spans="1:16" x14ac:dyDescent="0.2">
      <c r="A28" s="290"/>
      <c r="B28" s="291"/>
      <c r="C28" s="290"/>
      <c r="D28" s="290"/>
      <c r="E28" s="290"/>
      <c r="F28" s="290"/>
      <c r="G28" s="290"/>
      <c r="H28" s="290"/>
      <c r="I28" s="290"/>
      <c r="J28" s="290"/>
      <c r="K28" s="290"/>
      <c r="L28" s="290"/>
      <c r="M28" s="292"/>
      <c r="N28" s="290"/>
      <c r="O28" s="290"/>
      <c r="P28" s="293"/>
    </row>
    <row r="29" spans="1:16" x14ac:dyDescent="0.2">
      <c r="A29" s="404"/>
      <c r="B29" s="404"/>
      <c r="C29" s="404"/>
      <c r="D29" s="404"/>
      <c r="E29" s="404"/>
      <c r="F29" s="404"/>
      <c r="G29" s="404"/>
      <c r="H29" s="404"/>
      <c r="I29" s="404"/>
      <c r="J29" s="404"/>
      <c r="K29" s="404"/>
      <c r="L29" s="404"/>
      <c r="M29" s="404"/>
      <c r="N29" s="404"/>
      <c r="O29" s="290"/>
      <c r="P29" s="290"/>
    </row>
    <row r="30" spans="1:16" x14ac:dyDescent="0.2">
      <c r="A30" s="404"/>
      <c r="B30" s="404"/>
      <c r="C30" s="404"/>
      <c r="D30" s="404"/>
      <c r="E30" s="404"/>
      <c r="F30" s="404"/>
      <c r="G30" s="404"/>
      <c r="H30" s="404"/>
      <c r="I30" s="404"/>
      <c r="J30" s="404"/>
      <c r="K30" s="404"/>
      <c r="L30" s="404"/>
      <c r="M30" s="404"/>
      <c r="N30" s="404"/>
      <c r="O30" s="290"/>
      <c r="P30" s="290"/>
    </row>
    <row r="31" spans="1:16" x14ac:dyDescent="0.2">
      <c r="A31" s="404"/>
      <c r="B31" s="404"/>
      <c r="C31" s="404"/>
      <c r="D31" s="404"/>
      <c r="E31" s="404"/>
      <c r="F31" s="404"/>
      <c r="G31" s="404"/>
      <c r="H31" s="404"/>
      <c r="I31" s="404"/>
      <c r="J31" s="404"/>
      <c r="K31" s="404"/>
      <c r="L31" s="404"/>
      <c r="M31" s="404"/>
      <c r="N31" s="404"/>
      <c r="O31" s="405"/>
      <c r="P31" s="405"/>
    </row>
    <row r="32" spans="1:16" x14ac:dyDescent="0.2">
      <c r="A32" s="393"/>
      <c r="B32" s="393"/>
      <c r="C32" s="393"/>
      <c r="D32" s="393"/>
      <c r="E32" s="393"/>
      <c r="F32" s="393"/>
      <c r="G32" s="393"/>
      <c r="H32" s="393"/>
      <c r="I32" s="393"/>
      <c r="J32" s="393"/>
      <c r="K32" s="393"/>
      <c r="L32" s="393"/>
      <c r="M32" s="393"/>
      <c r="N32" s="393"/>
    </row>
  </sheetData>
  <mergeCells count="7">
    <mergeCell ref="A4:E4"/>
    <mergeCell ref="H24:P24"/>
    <mergeCell ref="A14:G14"/>
    <mergeCell ref="H14:N14"/>
    <mergeCell ref="A16:G16"/>
    <mergeCell ref="A5:O5"/>
    <mergeCell ref="A12:O1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&amp;LF 83.07/Ed. 06_F01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activeCell="C3" sqref="C3"/>
    </sheetView>
  </sheetViews>
  <sheetFormatPr defaultRowHeight="12.75" x14ac:dyDescent="0.2"/>
  <cols>
    <col min="2" max="2" width="63" bestFit="1" customWidth="1"/>
    <col min="3" max="3" width="36.5703125" bestFit="1" customWidth="1"/>
    <col min="4" max="4" width="65" bestFit="1" customWidth="1"/>
    <col min="5" max="5" width="36.140625" bestFit="1" customWidth="1"/>
    <col min="6" max="6" width="27.5703125" bestFit="1" customWidth="1"/>
    <col min="7" max="7" width="31.42578125" bestFit="1" customWidth="1"/>
    <col min="8" max="8" width="32" bestFit="1" customWidth="1"/>
  </cols>
  <sheetData>
    <row r="1" spans="1:9" x14ac:dyDescent="0.2">
      <c r="A1" s="243" t="s">
        <v>103</v>
      </c>
      <c r="B1" s="243" t="s">
        <v>104</v>
      </c>
      <c r="C1" s="243" t="s">
        <v>105</v>
      </c>
      <c r="D1" s="243" t="s">
        <v>106</v>
      </c>
      <c r="E1" s="243" t="s">
        <v>107</v>
      </c>
      <c r="F1" s="243" t="s">
        <v>108</v>
      </c>
      <c r="G1" s="243" t="s">
        <v>109</v>
      </c>
      <c r="H1" s="243" t="s">
        <v>110</v>
      </c>
      <c r="I1" s="243" t="s">
        <v>111</v>
      </c>
    </row>
    <row r="2" spans="1:9" x14ac:dyDescent="0.2">
      <c r="A2" s="243"/>
      <c r="B2" s="243" t="s">
        <v>17</v>
      </c>
      <c r="C2" s="243" t="s">
        <v>212</v>
      </c>
      <c r="D2" s="243" t="s">
        <v>112</v>
      </c>
      <c r="E2" s="243" t="s">
        <v>113</v>
      </c>
      <c r="F2" s="243" t="s">
        <v>114</v>
      </c>
      <c r="G2" s="243" t="s">
        <v>115</v>
      </c>
      <c r="H2" t="s">
        <v>116</v>
      </c>
      <c r="I2" t="s">
        <v>117</v>
      </c>
    </row>
    <row r="3" spans="1:9" x14ac:dyDescent="0.2">
      <c r="A3" s="243"/>
      <c r="B3" s="243" t="s">
        <v>118</v>
      </c>
      <c r="C3" s="243" t="s">
        <v>119</v>
      </c>
      <c r="D3" s="243" t="s">
        <v>120</v>
      </c>
      <c r="E3" s="243" t="s">
        <v>211</v>
      </c>
      <c r="F3" s="243" t="s">
        <v>121</v>
      </c>
      <c r="G3" s="243" t="s">
        <v>122</v>
      </c>
      <c r="H3" t="s">
        <v>123</v>
      </c>
      <c r="I3" t="s">
        <v>102</v>
      </c>
    </row>
    <row r="4" spans="1:9" x14ac:dyDescent="0.2">
      <c r="A4" s="243"/>
      <c r="B4" s="243" t="s">
        <v>124</v>
      </c>
      <c r="C4" s="243" t="s">
        <v>125</v>
      </c>
      <c r="D4" s="243" t="s">
        <v>126</v>
      </c>
      <c r="E4" s="243" t="s">
        <v>127</v>
      </c>
      <c r="F4" s="243" t="s">
        <v>128</v>
      </c>
      <c r="G4" s="243" t="s">
        <v>129</v>
      </c>
      <c r="H4" t="s">
        <v>130</v>
      </c>
      <c r="I4" s="243" t="s">
        <v>131</v>
      </c>
    </row>
    <row r="5" spans="1:9" x14ac:dyDescent="0.2">
      <c r="A5" s="243"/>
      <c r="B5" s="243" t="s">
        <v>132</v>
      </c>
      <c r="C5" s="243" t="s">
        <v>133</v>
      </c>
      <c r="D5" t="s">
        <v>134</v>
      </c>
      <c r="E5" t="s">
        <v>135</v>
      </c>
      <c r="F5" s="243" t="s">
        <v>136</v>
      </c>
      <c r="H5" t="s">
        <v>137</v>
      </c>
      <c r="I5" t="s">
        <v>130</v>
      </c>
    </row>
    <row r="6" spans="1:9" x14ac:dyDescent="0.2">
      <c r="A6" s="243"/>
      <c r="B6" s="243" t="s">
        <v>138</v>
      </c>
      <c r="C6" s="243" t="s">
        <v>139</v>
      </c>
      <c r="D6" t="s">
        <v>140</v>
      </c>
      <c r="E6" s="243" t="s">
        <v>141</v>
      </c>
      <c r="H6" t="s">
        <v>142</v>
      </c>
      <c r="I6" s="243" t="s">
        <v>143</v>
      </c>
    </row>
    <row r="7" spans="1:9" x14ac:dyDescent="0.2">
      <c r="A7" s="243"/>
      <c r="B7" s="243" t="s">
        <v>144</v>
      </c>
      <c r="C7" s="243" t="s">
        <v>145</v>
      </c>
      <c r="D7" s="243" t="s">
        <v>146</v>
      </c>
      <c r="E7" s="243" t="s">
        <v>147</v>
      </c>
      <c r="H7" t="s">
        <v>148</v>
      </c>
      <c r="I7" t="s">
        <v>149</v>
      </c>
    </row>
    <row r="8" spans="1:9" x14ac:dyDescent="0.2">
      <c r="D8" t="s">
        <v>150</v>
      </c>
      <c r="E8" s="243" t="s">
        <v>151</v>
      </c>
      <c r="H8" t="s">
        <v>152</v>
      </c>
      <c r="I8" t="s">
        <v>153</v>
      </c>
    </row>
    <row r="9" spans="1:9" x14ac:dyDescent="0.2">
      <c r="D9" t="s">
        <v>154</v>
      </c>
      <c r="E9" s="243" t="s">
        <v>155</v>
      </c>
      <c r="H9" t="s">
        <v>156</v>
      </c>
      <c r="I9" t="s">
        <v>157</v>
      </c>
    </row>
    <row r="10" spans="1:9" x14ac:dyDescent="0.2">
      <c r="D10" t="s">
        <v>158</v>
      </c>
      <c r="E10" s="243" t="s">
        <v>159</v>
      </c>
      <c r="H10" t="s">
        <v>160</v>
      </c>
      <c r="I10" t="s">
        <v>161</v>
      </c>
    </row>
    <row r="11" spans="1:9" x14ac:dyDescent="0.2">
      <c r="D11" t="s">
        <v>162</v>
      </c>
      <c r="E11" t="s">
        <v>163</v>
      </c>
      <c r="H11" t="s">
        <v>164</v>
      </c>
      <c r="I11" t="s">
        <v>165</v>
      </c>
    </row>
    <row r="12" spans="1:9" x14ac:dyDescent="0.2">
      <c r="D12" t="s">
        <v>166</v>
      </c>
      <c r="E12" t="s">
        <v>167</v>
      </c>
      <c r="H12" t="s">
        <v>168</v>
      </c>
      <c r="I12" t="s">
        <v>169</v>
      </c>
    </row>
    <row r="13" spans="1:9" x14ac:dyDescent="0.2">
      <c r="D13" t="s">
        <v>170</v>
      </c>
      <c r="E13" t="s">
        <v>171</v>
      </c>
      <c r="H13" t="s">
        <v>172</v>
      </c>
      <c r="I13" t="s">
        <v>173</v>
      </c>
    </row>
    <row r="14" spans="1:9" x14ac:dyDescent="0.2">
      <c r="D14" t="s">
        <v>174</v>
      </c>
      <c r="E14" t="s">
        <v>175</v>
      </c>
      <c r="H14" t="s">
        <v>176</v>
      </c>
      <c r="I14" t="s">
        <v>177</v>
      </c>
    </row>
    <row r="15" spans="1:9" x14ac:dyDescent="0.2">
      <c r="D15" s="243" t="s">
        <v>178</v>
      </c>
      <c r="E15" s="243" t="s">
        <v>145</v>
      </c>
      <c r="H15" t="s">
        <v>179</v>
      </c>
      <c r="I15" t="s">
        <v>180</v>
      </c>
    </row>
    <row r="16" spans="1:9" x14ac:dyDescent="0.2">
      <c r="H16" t="s">
        <v>181</v>
      </c>
      <c r="I16" s="243" t="s">
        <v>182</v>
      </c>
    </row>
    <row r="17" spans="4:9" x14ac:dyDescent="0.2">
      <c r="H17" t="s">
        <v>183</v>
      </c>
      <c r="I17" s="243" t="s">
        <v>184</v>
      </c>
    </row>
    <row r="18" spans="4:9" ht="13.5" thickBot="1" x14ac:dyDescent="0.25">
      <c r="H18" t="s">
        <v>185</v>
      </c>
      <c r="I18" s="243" t="s">
        <v>186</v>
      </c>
    </row>
    <row r="19" spans="4:9" ht="13.5" thickBot="1" x14ac:dyDescent="0.25">
      <c r="D19" s="265"/>
      <c r="H19" t="s">
        <v>187</v>
      </c>
      <c r="I19" s="243" t="s">
        <v>188</v>
      </c>
    </row>
    <row r="20" spans="4:9" x14ac:dyDescent="0.2">
      <c r="H20" t="s">
        <v>189</v>
      </c>
      <c r="I20" s="243" t="s">
        <v>190</v>
      </c>
    </row>
    <row r="21" spans="4:9" x14ac:dyDescent="0.2">
      <c r="H21" t="s">
        <v>189</v>
      </c>
      <c r="I21" t="s">
        <v>191</v>
      </c>
    </row>
    <row r="22" spans="4:9" x14ac:dyDescent="0.2">
      <c r="H22" t="s">
        <v>192</v>
      </c>
      <c r="I22" t="s">
        <v>176</v>
      </c>
    </row>
    <row r="23" spans="4:9" x14ac:dyDescent="0.2">
      <c r="H23" t="s">
        <v>192</v>
      </c>
      <c r="I23" t="s">
        <v>179</v>
      </c>
    </row>
    <row r="24" spans="4:9" x14ac:dyDescent="0.2">
      <c r="H24" t="s">
        <v>193</v>
      </c>
      <c r="I24" t="s">
        <v>179</v>
      </c>
    </row>
    <row r="25" spans="4:9" x14ac:dyDescent="0.2">
      <c r="H25" t="s">
        <v>194</v>
      </c>
      <c r="I25" t="s">
        <v>181</v>
      </c>
    </row>
    <row r="26" spans="4:9" x14ac:dyDescent="0.2">
      <c r="H26" t="s">
        <v>195</v>
      </c>
      <c r="I26" t="s">
        <v>196</v>
      </c>
    </row>
    <row r="27" spans="4:9" x14ac:dyDescent="0.2">
      <c r="I27" t="s">
        <v>197</v>
      </c>
    </row>
    <row r="28" spans="4:9" x14ac:dyDescent="0.2">
      <c r="I28" s="243" t="s">
        <v>187</v>
      </c>
    </row>
    <row r="29" spans="4:9" x14ac:dyDescent="0.2">
      <c r="I29" s="243" t="s">
        <v>198</v>
      </c>
    </row>
    <row r="30" spans="4:9" x14ac:dyDescent="0.2">
      <c r="I30" t="s">
        <v>198</v>
      </c>
    </row>
    <row r="31" spans="4:9" x14ac:dyDescent="0.2">
      <c r="I31" t="s">
        <v>192</v>
      </c>
    </row>
    <row r="32" spans="4:9" x14ac:dyDescent="0.2">
      <c r="I32" t="s">
        <v>192</v>
      </c>
    </row>
    <row r="33" spans="9:9" x14ac:dyDescent="0.2">
      <c r="I33" t="s">
        <v>199</v>
      </c>
    </row>
    <row r="34" spans="9:9" x14ac:dyDescent="0.2">
      <c r="I34" t="s">
        <v>199</v>
      </c>
    </row>
    <row r="35" spans="9:9" x14ac:dyDescent="0.2">
      <c r="I35" s="243" t="s">
        <v>200</v>
      </c>
    </row>
    <row r="36" spans="9:9" x14ac:dyDescent="0.2">
      <c r="I36" t="s">
        <v>201</v>
      </c>
    </row>
    <row r="37" spans="9:9" x14ac:dyDescent="0.2">
      <c r="I37" t="s">
        <v>201</v>
      </c>
    </row>
    <row r="38" spans="9:9" x14ac:dyDescent="0.2">
      <c r="I38" s="243" t="s">
        <v>202</v>
      </c>
    </row>
    <row r="39" spans="9:9" x14ac:dyDescent="0.2">
      <c r="I39" t="s">
        <v>203</v>
      </c>
    </row>
  </sheetData>
  <dataConsolidate function="varp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17</vt:i4>
      </vt:variant>
    </vt:vector>
  </HeadingPairs>
  <TitlesOfParts>
    <vt:vector size="26" baseType="lpstr">
      <vt:lpstr>Pagina1</vt:lpstr>
      <vt:lpstr>Statistica</vt:lpstr>
      <vt:lpstr>AN I</vt:lpstr>
      <vt:lpstr>AN II</vt:lpstr>
      <vt:lpstr>AN III</vt:lpstr>
      <vt:lpstr>AN IV</vt:lpstr>
      <vt:lpstr>Licenta</vt:lpstr>
      <vt:lpstr>Competențe</vt:lpstr>
      <vt:lpstr>Nomenclatoare</vt:lpstr>
      <vt:lpstr>ciclul_de_studii</vt:lpstr>
      <vt:lpstr>Coordonator</vt:lpstr>
      <vt:lpstr>Decan</vt:lpstr>
      <vt:lpstr>Departament</vt:lpstr>
      <vt:lpstr>Director</vt:lpstr>
      <vt:lpstr>Domeniul</vt:lpstr>
      <vt:lpstr>Facultatea</vt:lpstr>
      <vt:lpstr>FACULTATEA_DE_INGINERIE</vt:lpstr>
      <vt:lpstr>Forma</vt:lpstr>
      <vt:lpstr>'AN I'!Print_Area</vt:lpstr>
      <vt:lpstr>'AN II'!Print_Area</vt:lpstr>
      <vt:lpstr>'AN III'!Print_Area</vt:lpstr>
      <vt:lpstr>'AN IV'!Print_Area</vt:lpstr>
      <vt:lpstr>Licenta!Print_Area</vt:lpstr>
      <vt:lpstr>Pagina1!Print_Area</vt:lpstr>
      <vt:lpstr>Statistica!Print_Area</vt:lpstr>
      <vt:lpstr>Programul_de_studii</vt:lpstr>
    </vt:vector>
  </TitlesOfParts>
  <Company>UB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CCC</dc:creator>
  <cp:lastModifiedBy>Radu_C</cp:lastModifiedBy>
  <cp:lastPrinted>2023-09-15T08:22:04Z</cp:lastPrinted>
  <dcterms:created xsi:type="dcterms:W3CDTF">2006-02-02T15:07:42Z</dcterms:created>
  <dcterms:modified xsi:type="dcterms:W3CDTF">2023-09-15T08:26:20Z</dcterms:modified>
</cp:coreProperties>
</file>